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2021 кап." sheetId="1" r:id="rId1"/>
  </sheets>
  <definedNames>
    <definedName name="_xlnm.Print_Titles" localSheetId="0">'2021 кап.'!$4:$7</definedName>
    <definedName name="_xlnm.Print_Area" localSheetId="0">'2021 кап.'!$A$1:$N$89</definedName>
  </definedNames>
  <calcPr calcId="145621"/>
</workbook>
</file>

<file path=xl/calcChain.xml><?xml version="1.0" encoding="utf-8"?>
<calcChain xmlns="http://schemas.openxmlformats.org/spreadsheetml/2006/main">
  <c r="K89" i="1" l="1"/>
  <c r="J89" i="1"/>
  <c r="I89" i="1"/>
  <c r="H89" i="1"/>
  <c r="G89" i="1"/>
  <c r="K84" i="1"/>
  <c r="J84" i="1"/>
  <c r="I84" i="1"/>
  <c r="H84" i="1"/>
  <c r="G84" i="1"/>
  <c r="J69" i="1"/>
  <c r="I69" i="1"/>
  <c r="H69" i="1"/>
  <c r="G69" i="1"/>
  <c r="K68" i="1"/>
  <c r="K69" i="1" s="1"/>
  <c r="K67" i="1"/>
  <c r="K66" i="1"/>
  <c r="K65" i="1"/>
  <c r="J65" i="1"/>
  <c r="I65" i="1"/>
  <c r="H65" i="1"/>
  <c r="G65" i="1"/>
  <c r="K30" i="1"/>
  <c r="J30" i="1"/>
  <c r="I30" i="1"/>
  <c r="H30" i="1"/>
  <c r="G30" i="1"/>
  <c r="H28" i="1"/>
  <c r="J27" i="1"/>
  <c r="J28" i="1" s="1"/>
  <c r="I27" i="1"/>
  <c r="I28" i="1" s="1"/>
  <c r="I14" i="1" s="1"/>
  <c r="H27" i="1"/>
  <c r="G27" i="1"/>
  <c r="K26" i="1"/>
  <c r="K25" i="1"/>
  <c r="K27" i="1" s="1"/>
  <c r="G24" i="1"/>
  <c r="J22" i="1"/>
  <c r="I22" i="1"/>
  <c r="H22" i="1"/>
  <c r="G21" i="1"/>
  <c r="K21" i="1" s="1"/>
  <c r="G20" i="1"/>
  <c r="K20" i="1" s="1"/>
  <c r="K22" i="1" s="1"/>
  <c r="K19" i="1"/>
  <c r="J19" i="1"/>
  <c r="J14" i="1" s="1"/>
  <c r="I19" i="1"/>
  <c r="H19" i="1"/>
  <c r="G19" i="1"/>
  <c r="K16" i="1"/>
  <c r="J16" i="1"/>
  <c r="I16" i="1"/>
  <c r="H16" i="1"/>
  <c r="G16" i="1"/>
  <c r="H14" i="1"/>
  <c r="K28" i="1" l="1"/>
  <c r="K14" i="1" s="1"/>
  <c r="G22" i="1"/>
  <c r="G28" i="1" s="1"/>
  <c r="G14" i="1" s="1"/>
</calcChain>
</file>

<file path=xl/sharedStrings.xml><?xml version="1.0" encoding="utf-8"?>
<sst xmlns="http://schemas.openxmlformats.org/spreadsheetml/2006/main" count="429" uniqueCount="262">
  <si>
    <t>Проєкт Програми економічного і соціального розвитку міста Києва на 2021-2023 рік</t>
  </si>
  <si>
    <t xml:space="preserve"> в частині капітального ремонту на 2021 рік по Департаменту освіти і науки</t>
  </si>
  <si>
    <t>КПКВК</t>
  </si>
  <si>
    <t>КЕКВ</t>
  </si>
  <si>
    <t>Назва установи, адреса, район</t>
  </si>
  <si>
    <t>Найменування виду робіт</t>
  </si>
  <si>
    <t>Початок та кінець виконання робіт</t>
  </si>
  <si>
    <t>Потужність у відповідних одиницях</t>
  </si>
  <si>
    <t>Очікуване виконання на 01.01.2021</t>
  </si>
  <si>
    <t>Влсні</t>
  </si>
  <si>
    <t>Бюджет розвитку</t>
  </si>
  <si>
    <t>Підстава для виконання робіт (Розпорядження КМДА або дефектний акт від __ №__, тощо)</t>
  </si>
  <si>
    <t>Позитивний експертний звіт по кошторису або проекту від __ №__</t>
  </si>
  <si>
    <t>Примітка (розрахунок)</t>
  </si>
  <si>
    <t>Кошторисна вартість</t>
  </si>
  <si>
    <t>Пропозиція фінансування  2021 році          тис. грн.</t>
  </si>
  <si>
    <r>
      <t xml:space="preserve">Всього на 2019 рік </t>
    </r>
    <r>
      <rPr>
        <b/>
        <u/>
        <sz val="14"/>
        <rFont val="Times New Roman"/>
        <family val="1"/>
        <charset val="204"/>
      </rPr>
      <t>капітальний ремонт</t>
    </r>
  </si>
  <si>
    <r>
      <t xml:space="preserve">Всього на 2019 рік </t>
    </r>
    <r>
      <rPr>
        <b/>
        <u/>
        <sz val="14"/>
        <rFont val="Times New Roman"/>
        <family val="1"/>
        <charset val="204"/>
      </rPr>
      <t>капітальні вкладення</t>
    </r>
  </si>
  <si>
    <t>Разом на 2019 рік по галузі Освіта</t>
  </si>
  <si>
    <t>Разом на 2021</t>
  </si>
  <si>
    <t>ЗНЗ "Школа екстернів", просп. Голосіївський, 106/4, Голосіївський район</t>
  </si>
  <si>
    <t xml:space="preserve">Капітальний ремонт приміщень (капітальний ремонт приміщення електрощитової) </t>
  </si>
  <si>
    <t>червень-серпень</t>
  </si>
  <si>
    <t>0,94 м2</t>
  </si>
  <si>
    <t>дефектний акт б/н від 01.07.20</t>
  </si>
  <si>
    <t>Капітальний ремонт електрощитової  забезпечить виконання всіх правил пожежної безпеки за сертифікатом відповідності Укр СЕПРО</t>
  </si>
  <si>
    <t>Всього по КПКВК 0611020</t>
  </si>
  <si>
    <t>0611050</t>
  </si>
  <si>
    <t>ЗНЗ "Київський спортивний ліцей-інтернат", бул. Гавела Вацлава, 46, Солом'янський район</t>
  </si>
  <si>
    <t>Капітальний ремонт другого та третього (частково) поверху гуртожитку дівчат</t>
  </si>
  <si>
    <t>травень-серпень</t>
  </si>
  <si>
    <t>3036,5 м.кв.</t>
  </si>
  <si>
    <t>дефектний акт від 06.07.2020</t>
  </si>
  <si>
    <t>зведений кошторис від 06.07.2020</t>
  </si>
  <si>
    <t>Для покращення умов перебування учнів</t>
  </si>
  <si>
    <t>Капітальний ремонт центральної частини огорожі, включаючи укладання бруківки</t>
  </si>
  <si>
    <t>квітень-серпень</t>
  </si>
  <si>
    <t>300 м.кв.</t>
  </si>
  <si>
    <t>Для забезпечення безпеки та охорони навчального закладу</t>
  </si>
  <si>
    <t>Всього по КПКВК 0611050</t>
  </si>
  <si>
    <t>0611090</t>
  </si>
  <si>
    <t>Структірний підрозділ Київського Палацу дітей та юнацтва "Водна станція" вул. Труханівська,16-А, Труханів острів, Дніпровський район</t>
  </si>
  <si>
    <t>Капітальний ремонт будівлі (Літера "Ж") структурного підрозділу Київського Палацу дітей та юнацтва "Водна станція"</t>
  </si>
  <si>
    <t>08.2019-12.2021</t>
  </si>
  <si>
    <t>170,61 м.кв.</t>
  </si>
  <si>
    <t>Дефектний акт № Б/Н  від 03.06.2019</t>
  </si>
  <si>
    <t xml:space="preserve"> від 20.02.2020 №00-0047-20/КД</t>
  </si>
  <si>
    <t>Капітальний ремонт необхідно провести з метою усунення аварійного стану будівлі, створення  належних санітарних умов проведення навчального процесу.</t>
  </si>
  <si>
    <t>Структурний  підрозділ Київського  Палацу дітей та юнацтва -  "Автомотосектор",  Тверський тупик,7 А.</t>
  </si>
  <si>
    <t>Капітальний ремонт будівлі структурного  підрозділу Київського  Палацу дітей та юнацтва -  "Автомотосектор",  Тверський тупик,7 А.</t>
  </si>
  <si>
    <t>02.2018-12.2021</t>
  </si>
  <si>
    <t>797,5 м.кв.</t>
  </si>
  <si>
    <t>Дефектний акт № Б/Н  від 30.08.2018; Дефектний акт № 2 (КОРИГУВАННЯ)  від 07.07.2020</t>
  </si>
  <si>
    <t xml:space="preserve"> від 22.11.2018 №00-1414-18/ЦБ</t>
  </si>
  <si>
    <t xml:space="preserve">Незадовільний стан будівлі, не відповідає санітарним нормам, створює небезпечні умови перебування дітей. Також в зв'язку  з переведенням структурного підрозділу  КПДЮ авіа-космічного центру, з метою вивільнення арендованого приміщення дитячого садочку, в приміщення  за адресою тупик Тверський,7А  та забезпечення учбовими класами.                                                    </t>
  </si>
  <si>
    <t>Всього по КПКВК 0611090 (кап.ремонт)</t>
  </si>
  <si>
    <t>Київський Палац  дітей та юнацтва, вул.І.Мазепи,13, Печерський район</t>
  </si>
  <si>
    <t>Ремонтно-реставраційні роботи по технічному переоснащенню системи пожежного захисту  Київського Палацу дітей та юнацтва</t>
  </si>
  <si>
    <t>04.2017-12.2022</t>
  </si>
  <si>
    <t>1 система</t>
  </si>
  <si>
    <t>Дефектний акт № Б/Н  від 30.08.2019</t>
  </si>
  <si>
    <t>від 21.12.2018 №01-1001-18/ЦБ</t>
  </si>
  <si>
    <t xml:space="preserve">Забезпечення відновлення роботи системи пожежної сигналізації, системи автоматичного пожежогасіння з реконструкцією насосної станції та пожежного пункту.                                                     </t>
  </si>
  <si>
    <t>Ремонтно-реставраційні роботи з підвищення енергоефективності вітражних систем  головного та бокових фасадів Київського Палацу дітей та юнацтва</t>
  </si>
  <si>
    <t>04.2018-12.2021</t>
  </si>
  <si>
    <t>1361  м.кв.</t>
  </si>
  <si>
    <t>Дефектний акт № Б/Н  від 30.08.2018</t>
  </si>
  <si>
    <t>від 29.08.2018 №01-0614-18/ЦБ</t>
  </si>
  <si>
    <t>Ремонто-реставраційні роботи необхідно провести з метою відновлення окремих приміщень, які непридатні для проведення навчального процесу та груткової роботи.(410 м.кв)</t>
  </si>
  <si>
    <t>Ремонтно-реставраційні роботи будівлі КПДЮ</t>
  </si>
  <si>
    <t>04.2020-12.2021</t>
  </si>
  <si>
    <t>1274,37 м.кв.</t>
  </si>
  <si>
    <t>від 02.06.2020 №00-0259-20/ЦБ</t>
  </si>
  <si>
    <t>Ремонто-реставраційні роботи кіно-концертної зали необхідно провести  з метою  полібшення функціональних властивостей зали з приміненням сучасних технологій та обладнання.(1200 м.кв.)</t>
  </si>
  <si>
    <t>Ремонтно-реставраційні роботи приміщення  КПДЮ</t>
  </si>
  <si>
    <t>04.2021-12.2021</t>
  </si>
  <si>
    <t>600 м.кв.</t>
  </si>
  <si>
    <t>Дефектний акт від 07.07.2020</t>
  </si>
  <si>
    <t>Ремонтно-реставраційні роботи необхідно провести в зв'язку з візичним зношенням конструкцій головного входу будівлі.                                         Копія експертного звіту та зведеного кошторисного розрахунку додається.</t>
  </si>
  <si>
    <t>Всього по КПКВК 0611090 (ремонтно-реставраційні роботи)</t>
  </si>
  <si>
    <t>Всього по КПКВК 0611090 КПДЮ</t>
  </si>
  <si>
    <t>КПНЗ "Київський центр дитяо-юнацького туризму, краєзнавства та військово-патріотичного виховання"</t>
  </si>
  <si>
    <t xml:space="preserve"> Встановлення огорожі туристсько-екскурсійної бази "Юний турист" за адресою: вул. Заболотного, 144 </t>
  </si>
  <si>
    <t>719,0 кв. м</t>
  </si>
  <si>
    <t>Дефектний акт від 10.07.2020</t>
  </si>
  <si>
    <t>Спорудження огорожі навколо дитячій туристсько-екскурсійної бази "Юний турист" з метою покращення надання платних послуг з тимчасового перебування дітей та молоді під час відвідувння міста Києва , забезпечення належного рівня безпеки його, попередження появи стихійних сміттєзвалищ на території закладу.</t>
  </si>
  <si>
    <t>Всього по КПКВК 0611090 КПНЗ "Київський центр дитяо-юнацького туризму, краєзнавства та військово-патріотичного виховання"</t>
  </si>
  <si>
    <t>0611110</t>
  </si>
  <si>
    <t xml:space="preserve"> Державний професійно-технічний навчальний заклад "Міжрегіональний центр ювелірного мистецтва м. Києва", м. Київ, вул. Сім'ї Сосніних, 13, Святошинський район</t>
  </si>
  <si>
    <t xml:space="preserve">Капітальний ремонт приміщень </t>
  </si>
  <si>
    <t>04.2021 - 12.2021</t>
  </si>
  <si>
    <t>320,8 кв.м</t>
  </si>
  <si>
    <t>Дефектниий акт Б/Н   25.06.2020</t>
  </si>
  <si>
    <t>З метою створення навчально-практичного центру відповідно до програми "Освіта Києва.2019-2023"</t>
  </si>
  <si>
    <t>Вище професійне училище №33 м. Києва Дорога Кільцева 4-а Святошинський район</t>
  </si>
  <si>
    <t xml:space="preserve">383 кв.м </t>
  </si>
  <si>
    <t>Дефектниий акт Б/Н   7.07.2020</t>
  </si>
  <si>
    <t xml:space="preserve"> Вище професійне училище №33 м. Києва Дорога Кільцева 4-а Святошинський район</t>
  </si>
  <si>
    <t>Капітальний ремонт приміщень</t>
  </si>
  <si>
    <t>509 кв.м</t>
  </si>
  <si>
    <t>Дефектниий акт Б/Н   5.07.2020</t>
  </si>
  <si>
    <t xml:space="preserve"> Київський професійний енергетичний ліцей, м. Київ, вул.Білицька,38б, Подільський район</t>
  </si>
  <si>
    <t>95 кв.м</t>
  </si>
  <si>
    <t>Дефектниий акт Б/Н   18.06.2020</t>
  </si>
  <si>
    <t>Київський професійний енергетичний ліцей, м. Київ, вул.Білицька, 38б, Подільський район</t>
  </si>
  <si>
    <t xml:space="preserve">капітальний ремонт покрівлі </t>
  </si>
  <si>
    <t>690 кв.м</t>
  </si>
  <si>
    <t>Дефектниий акт Б/Н   19.06.2020</t>
  </si>
  <si>
    <t>Усунення затікання приміщень закладу, створення безпечних умов перебування для учасників освітнього процесу</t>
  </si>
  <si>
    <t>Київське вище професійне училище деревообробки вул. Деревообробна,3, м.Київ, 01013 Голосіївський район</t>
  </si>
  <si>
    <t xml:space="preserve">Заміна вікон </t>
  </si>
  <si>
    <t>640 кв. м</t>
  </si>
  <si>
    <t xml:space="preserve">Дефектниий акт Б/Н   22.06.2020 </t>
  </si>
  <si>
    <t>Заміна деревяних вікон, впровадження енергозберігаючих заходів</t>
  </si>
  <si>
    <t xml:space="preserve"> Навчально-науковий центр професійно-технічної освіти Національної академії педагогічних наук України,Столичне шосе, 98а</t>
  </si>
  <si>
    <t xml:space="preserve">Капітальний ремонт інженерних мереж  (ХВП, ГВП, ЦО, КАНАЛIЗАЦIЯ) </t>
  </si>
  <si>
    <t>560 пог.м</t>
  </si>
  <si>
    <t xml:space="preserve">Дефектниий акт Б/Н   15.06.2020 </t>
  </si>
  <si>
    <t>Заміна аварійних інженерних мереж</t>
  </si>
  <si>
    <t>Державний навчальний заклад "Київське регіональне вище професійне училище будівництва", м. Київ, вул. Маричанська, 4</t>
  </si>
  <si>
    <t>388,2 кв.м</t>
  </si>
  <si>
    <t>Дефектниий акт Б/Н   16.06.2020</t>
  </si>
  <si>
    <t>Капітальний ремонт харчоблока</t>
  </si>
  <si>
    <t>124 кв. м</t>
  </si>
  <si>
    <t>610 пог.м</t>
  </si>
  <si>
    <t xml:space="preserve"> Київський професійний ліцей будівництва і комунального господарства  вул. Клавдієвська 21, Святошинський район</t>
  </si>
  <si>
    <t>266,75 кв.м</t>
  </si>
  <si>
    <t>Дефектниий акт Б/Н   10.06.2020</t>
  </si>
  <si>
    <t xml:space="preserve">Капітальний ремонт місць загального користування </t>
  </si>
  <si>
    <t xml:space="preserve">7,73 кв.м </t>
  </si>
  <si>
    <t>Для покращення умов перебування учнів та поліпшення санітаного стау</t>
  </si>
  <si>
    <t xml:space="preserve"> Державний навчальний заклад "Центр професійної освіти інформаційних технологій, поліграфії та дизайну м.Києва" вул.Полковника Шутова,13</t>
  </si>
  <si>
    <t>Капітальний ремонт електричних мереж /електрощитових</t>
  </si>
  <si>
    <t>160 кв.м</t>
  </si>
  <si>
    <t>Забезпечення електроживлення закладу освіти та покращення умов перебування учнів</t>
  </si>
  <si>
    <t>Державний навчальний заклад "Центр професійної освіти інформаційних технологій, поліграфії та дизайну м.Києва" вул. Януша Корчака,8</t>
  </si>
  <si>
    <t>Забезпечення електроживлення закладу освіти</t>
  </si>
  <si>
    <t>Заміна вікон</t>
  </si>
  <si>
    <t>102,22 кв.м</t>
  </si>
  <si>
    <t>Заміна адеревяних вікон, впровадження енергозберігаючих заходів</t>
  </si>
  <si>
    <t>Київське вище професійне училище швейного та перукарського мистецтва   03087, м. Київ, Солом'янський р-н., вул. Єреванська, 12 А</t>
  </si>
  <si>
    <t>128,5 кв.м</t>
  </si>
  <si>
    <t xml:space="preserve"> Київське вище професійне училище швейного та перукарського мистецтва 04080, м. Київ, Подільський р-н.,  вул. Кирилівська, 31</t>
  </si>
  <si>
    <t>95,6 кв. м</t>
  </si>
  <si>
    <t>Дефектниий акт Б/Н   22.06.2020</t>
  </si>
  <si>
    <t>Капітальний ремонт покрівлі</t>
  </si>
  <si>
    <t>450 кв.м</t>
  </si>
  <si>
    <t xml:space="preserve"> ДНЗ "Київський професійний  коледж з посиленою військовою та фізичною підготовкою"  бул. Т.Шевченка, 54/1 Шевченківський р-н.</t>
  </si>
  <si>
    <t>27,8 кв.м</t>
  </si>
  <si>
    <t>Дефектниий акт Б/Н   23.04.2020</t>
  </si>
  <si>
    <t xml:space="preserve"> ДНЗ "Київський професійний  коледж з посиленою військовою та фізичною підготовкою"  бул. Т.Шевченка, 27   Шевченківський р-н</t>
  </si>
  <si>
    <t xml:space="preserve">1260 кв.м </t>
  </si>
  <si>
    <t>Дефектниий акт Б/Н   04.06.2020</t>
  </si>
  <si>
    <t xml:space="preserve"> ДНЗ "Київський професійний  коледж з посиленою військовою та фізичною підготовкою"  бул. Т.Шевченка, 54-56;    Шевченківський р-н</t>
  </si>
  <si>
    <t xml:space="preserve"> Капітальний ремонт електричнихх мереж / електрощитових </t>
  </si>
  <si>
    <t>1 шт</t>
  </si>
  <si>
    <t>Дефектниий акт Б/Н   02.06.2020</t>
  </si>
  <si>
    <t>ДНЗ "Київський професійний  коледж з посиленою військовою та фізичною підготовкою" вул. Гарматна, 10 Солом’янський р-н</t>
  </si>
  <si>
    <t>1300 кв.м</t>
  </si>
  <si>
    <t>Державний навчальний заклад "Міжрегіональне вище професійне училище автомобільного транспорту та бдівельної механізації" , м. Київ вул. Сімї Сосніних, 15-А, Святошинський район</t>
  </si>
  <si>
    <t>306 кв.м</t>
  </si>
  <si>
    <t>Дефектниий акт Б/Н   17.06.2020</t>
  </si>
  <si>
    <t xml:space="preserve"> Київське вище професійне училище будівництва і дизайну, вул.Шепелєва, 3 Соломянський район</t>
  </si>
  <si>
    <t xml:space="preserve">Капітальний ремонт фасаду </t>
  </si>
  <si>
    <t>Забезпечення енергоефективності приміщення закладу</t>
  </si>
  <si>
    <t xml:space="preserve"> Київське вище професійне училище технологій та дизайну одягу, проспект Юрія Гагаріна, 22, Деснянський район</t>
  </si>
  <si>
    <t>487,6 кв.м</t>
  </si>
  <si>
    <t>Дефектниий акт Б/Н    15.06.2020</t>
  </si>
  <si>
    <t xml:space="preserve"> Вище професійне училище № 25, м. Київ, вул.
Старосільська, 2, Дніпровський район </t>
  </si>
  <si>
    <t>700 кв. м</t>
  </si>
  <si>
    <t xml:space="preserve"> Вище професійне училище № 25, м. Київ, вул.
Старосільська, 2, Дніпровський район, </t>
  </si>
  <si>
    <t>195,73 кв.м</t>
  </si>
  <si>
    <t>Київське вище професійне училище будівництва і архітектури, м. Київ вул. Клавдіївська 22</t>
  </si>
  <si>
    <t>113 кв.м</t>
  </si>
  <si>
    <t>Створення безпечного освітнього середовища</t>
  </si>
  <si>
    <t xml:space="preserve"> Київське вище професійне училище будівництва і архітектури, м Київ вул Клавдіївська 22</t>
  </si>
  <si>
    <t>600 кв.м</t>
  </si>
  <si>
    <t xml:space="preserve"> Київський професійний будівельний ліцей, вул.Горлівська, 220, Дарницький район</t>
  </si>
  <si>
    <t>508,1 кв.м.</t>
  </si>
  <si>
    <t>406,9 кв.м</t>
  </si>
  <si>
    <t>Дефектниий акт Б/Н    12.02.2020</t>
  </si>
  <si>
    <t xml:space="preserve"> Київське вище професійне училище залізничного транспорту ім.В.С. Кудряшова, м.Київ вул.Архітектора Кобелєва 1/5 , Соломянський район </t>
  </si>
  <si>
    <t xml:space="preserve">Капітальний ремонт покрівлі </t>
  </si>
  <si>
    <t>2955,3 кв. м</t>
  </si>
  <si>
    <t>Дефектниий акт Б/Н   24.06.2020</t>
  </si>
  <si>
    <t xml:space="preserve"> ДНЗ "Центр професійної освіти технологій та дизайну м. Києва" м. Київ, пров. Куренівський, 4</t>
  </si>
  <si>
    <t>1063,44 кв.м</t>
  </si>
  <si>
    <t>Заміна віконі</t>
  </si>
  <si>
    <t>41,6 кв.м</t>
  </si>
  <si>
    <t>Всього по КПКВК 0611110</t>
  </si>
  <si>
    <t>0611120</t>
  </si>
  <si>
    <t>Фаховий коледж «Універсум»  Київського університету імені Бориса Грінченка за адресою: місто Київ, Дніпровський район, проспект Юрія Гагаріна, 16</t>
  </si>
  <si>
    <t>Капітальний ремонт приміщення з облаштуванням безбар'єрного середовища для осіб з обмеженими фізичними можливостями (встановлення ліфту)  та виготовленням проєктно-кошторисної документації Фахового коледжу «Універсум» Київського університету імені Бориса Грінченка за адресою: місто Київ, Дніпровський район, проспект Юрія Гагарина, 16</t>
  </si>
  <si>
    <t>03.2021-12.2021</t>
  </si>
  <si>
    <t>200 кв.м</t>
  </si>
  <si>
    <t>Дефектний акт та кошторис від 07.07.2020 року б/н</t>
  </si>
  <si>
    <t>Облаштування приміщення необхідне для забезпечення навчального процесу</t>
  </si>
  <si>
    <t xml:space="preserve"> Капітальний ремонт підвального приміщення з улаштуванням гардеробу Фахового коледжу «Універсум»  Київського університету імені Бориса Грінченка за адресою: місто Київ, Дніпровський район, проспект Юрія Гагаріна, 16</t>
  </si>
  <si>
    <t>101 кв.м</t>
  </si>
  <si>
    <t xml:space="preserve">Капітальний ремонт горища з утепленням перекриття Фахового коледжу "Універсум"  Київського університету імені Бориса Грінченка за адресою:
м. Київ,  Діпровський район, проспект Юрія Гагарина </t>
  </si>
  <si>
    <t>970 кв.м</t>
  </si>
  <si>
    <t>В зв'язку з незадовільним технічним станом</t>
  </si>
  <si>
    <t>Всього по КПКВК 0611120</t>
  </si>
  <si>
    <t>0611130</t>
  </si>
  <si>
    <t>Київський університет імені Бориса Грінченка за адресою: місто Київ, Оболонський район, вулиця Маршала Тимошенка, 13 б</t>
  </si>
  <si>
    <t>Капітальний ремонт приміщень центральної бібліотеки навчального корпусу №1 Київського університету імені Бориса Грінченка за адресою: місто Київ, Оболонський район, вулиця Маршала Тимошенка, 13 б</t>
  </si>
  <si>
    <t>467 кв.м</t>
  </si>
  <si>
    <t>Дефектний акт та кошторис від 07.07.2020р</t>
  </si>
  <si>
    <t>Для покращення навчального процесу та в зв'язку з моральним та технологічним зносом необхідне оновлення приміщень бібліотеки</t>
  </si>
  <si>
    <t>Капітальний ремонт приміщень залів для прийому  їжі їдальні навчального корпусу №1 Київського університету імені Бориса Грінченка за адресою: місто Київ, Оболонський район, вул. Маршала Тимошенка, 13б</t>
  </si>
  <si>
    <t>Для забезпечення можливості харчування студентів в їдальні Університету та в зв'язку з фізичним зносом необхідне оновлення приміщень залів для прийому їжі</t>
  </si>
  <si>
    <t xml:space="preserve">Капітальний ремонт фасадів навчального корпусу № 1  Київського університету імені Бориса Грінченка за адресою: місто Київ, Оболонський район, вулиця Маршала Тимошенка, 13-б </t>
  </si>
  <si>
    <t>4480 кв.м</t>
  </si>
  <si>
    <t xml:space="preserve">Для забезпечення навчального процесу та в зв'язку з незадовільним станом конструкції фасадів </t>
  </si>
  <si>
    <t>Капітальний ремонт вхідної групи навчального корпусу №1  Київського університету імені Бориса Грінченка за адресою: місто Київ, Оболонський район, вул. Маршала Тимошенка, 13б</t>
  </si>
  <si>
    <t>18 кв.м</t>
  </si>
  <si>
    <t xml:space="preserve">Для забезпечення навчального процесу та поганим технічним станом </t>
  </si>
  <si>
    <t>Капітальний ремонт системи локального пожежогасіння у приміщеннях харчоблоку навчального корпусу №1 Київського університету імені Бориса Грінченка з виготовленням проєктно-кошторисної документації за адресою: місто Київ, Оболонський район, вулиця Маршала Тимошенка, 13-б</t>
  </si>
  <si>
    <t>175 кв.м</t>
  </si>
  <si>
    <t>Для забезпечення виконання норм протипожежної безпеки в навчальному корпусі №1</t>
  </si>
  <si>
    <t>Київський університет імені Бориса Грінченка за адресою: місто Київ, Дніпровський район, бульвар Ігоря Шамо, 18/2</t>
  </si>
  <si>
    <t xml:space="preserve">Капітальний ремонт місць загального користування навчального корпусу №2  Київського університету імені Бориса Грінченка за адресою:  місто Київ, Дніпровський район, бульвар Ігоря Шамо, 18/2 </t>
  </si>
  <si>
    <t>269 кв.м</t>
  </si>
  <si>
    <t xml:space="preserve">Для забезпечення потреб студентів та в зв'язку з поганим технічним станом </t>
  </si>
  <si>
    <t xml:space="preserve">Капітальний ремонт внутрішніх інженерних систем ГВП, ХВП та опалення підвального приміщення навчального корпусу №2 Київського університету імені Бориса Грінченка за адресою: місто Київ, Дніпровський район, бульвар Ігоря Шамо, 18/2
</t>
  </si>
  <si>
    <t>1080 кв.м</t>
  </si>
  <si>
    <t xml:space="preserve">Для забезпечення безперебійної роботи інженерних систем ГВП, ХВП та опалення підвального приміщення навчального корпусу №2 та в зв'язку з їх поганим технічним станом </t>
  </si>
  <si>
    <t>Капітальний ремонт зовнішнього трубопроводу теплопостачання на ділянці від ТК 624/10 до теплового пункту КТЕБ навчального корпусу №2 Київського університету імені Бориса Грінченка за адресою: місто Київ, Дніпровський район, бульвар Ігоря Шамо, 18/2</t>
  </si>
  <si>
    <t>304 кв.м</t>
  </si>
  <si>
    <t xml:space="preserve">Для забезпечення зовнішнього трубопроводу теплопостачаннянавчального корпусу №2 та в зв'язку з його поганим технічним станом </t>
  </si>
  <si>
    <t>Капітальний ремонт системи локального пожежогасіння у приміщенні харчоблоку навчального корпусу №2 Київського університету імені Бориса Грінченка  з виготовленням проєктно-кошторисної документації за адресою: місто Київ, Дніпровський район, бульвар Ігоря Шамо, 18/2</t>
  </si>
  <si>
    <t>119 кв.м</t>
  </si>
  <si>
    <t>Для забезпечення виконання норм протипожежної безпеки в навчальному корпусі №2</t>
  </si>
  <si>
    <t>Капітальний ремонт підвального приміщення харчоблоку їдальні навчального корпусу №2 Київського університету імені Бориса Грінченка за адресою: місто Київ, Дніпровський район, бульвар Ігоря Шамо, 18/2</t>
  </si>
  <si>
    <t>70 кв.м</t>
  </si>
  <si>
    <t xml:space="preserve">Для забезпечення можливості харчування студентів в їдальні Університету та в зв'язку з фізичним зносом необхідне оновлення приміщення харчоблоку їдальні навчального корпусу №2 </t>
  </si>
  <si>
    <t>Київський університет імені Бориса Грінченка за адресою: місто Київ, Шевченківський район,  вулиця Бульварно-Кудрявська, 18/2</t>
  </si>
  <si>
    <t>Ремонтно-реставраційні роботи адміністративного корпусу (ректорату) Київського університету імені Бориса Грінченка з облштуванням місць загального користування  за адресою:  місто Київ, Шевченківський район, вулиця Бульварно-Кудрявська, 18/2</t>
  </si>
  <si>
    <t>115 кв.м</t>
  </si>
  <si>
    <t>Ремонтно-реставраційні роботи адміністративного корпусу (ректорату) Київського університету імені Бориса Грінченка з облаштуванням системи пожежної сигналізації, системи оповіщення про пожежу та управління евакуванням людей, системи пожежогасіння приміщень  з виготовленням проєктно-кошторисної документації за адресою: місто Київ, Шевченківський район, вулиця Бульварно-Кудрявська, 18/2</t>
  </si>
  <si>
    <t>1116 кв.м</t>
  </si>
  <si>
    <t xml:space="preserve">Для забезпечення виконання норм протипожежної безпеки в  приміщенні адміністративного корпусу </t>
  </si>
  <si>
    <t>Ремонтно-реставраційні роботи дміністративного корпусу (ректорату) Київського університету імені Бориса Грінченка  з облаштуванням системи блискавкозахисту і заземлення  за адресою: м. Київ, Шевченківський район, вулиця Бульварно-Кудрявська, 18/2</t>
  </si>
  <si>
    <t>1303 кв.м</t>
  </si>
  <si>
    <t xml:space="preserve">Київський університет імені Бориса Грінченка за адресою: місто Київ, Дніпровський район, вулиця Старосільська, 2 </t>
  </si>
  <si>
    <t xml:space="preserve">Капітальний ремонт вхідної групи гуртожитку № 1 Київського університету  імені Бориса Грінченка за адресою:  місто Київ, Дніпровський район, вулиця Старосільська, 2 </t>
  </si>
  <si>
    <t>13 кв.м</t>
  </si>
  <si>
    <t xml:space="preserve">Для забезпечення навчального процесу та в зв'язку з поганим технічним станом </t>
  </si>
  <si>
    <t>Всього по КПКВК 0611130</t>
  </si>
  <si>
    <t>0611161</t>
  </si>
  <si>
    <t>КНП "Освітня Агенція Міста Києва" м.Київ, просп.Мінський буд.4</t>
  </si>
  <si>
    <t>Капітальний ремонт покрівель (дахів)</t>
  </si>
  <si>
    <t>березень-липень</t>
  </si>
  <si>
    <t>544,05 м.кв.</t>
  </si>
  <si>
    <t>Дефектний акт від 16.08.2020 б/н</t>
  </si>
  <si>
    <t>Кошторис на капітальний ремонт</t>
  </si>
  <si>
    <t>Капітальний ремонт орендованого приміщення за адресою: м.Київ, проспект Мінський буд.4 (для розміщення бюджетної установи, яка повністю утримується за рахунок бюджету міста Києва). Договір оренди №14157 від 15.05.2020 р.</t>
  </si>
  <si>
    <t>Капітальний ремонт інших об'єктів</t>
  </si>
  <si>
    <t>94,36 м.кв.</t>
  </si>
  <si>
    <t>Капітальний ремонт фасаду</t>
  </si>
  <si>
    <t>336,8 м.кв.</t>
  </si>
  <si>
    <t>Всього по КПКВК 0611161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</si>
</sst>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8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2" fontId="2" fillId="0" borderId="0" xfId="0" applyNumberFormat="1" applyFont="1" applyBorder="1" applyAlignment="1">
      <alignment horizontal="justify" vertical="center" wrapText="1"/>
    </xf>
    <xf numFmtId="2" fontId="3" fillId="0" borderId="0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0" fontId="10" fillId="3" borderId="1" xfId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right" vertical="center" wrapText="1"/>
    </xf>
  </cellXfs>
  <cellStyles count="3">
    <cellStyle name="Звичайний 2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146"/>
  <sheetViews>
    <sheetView tabSelected="1" view="pageBreakPreview" topLeftCell="A4" zoomScale="50" zoomScaleNormal="60" zoomScaleSheetLayoutView="50" workbookViewId="0">
      <pane ySplit="1668" activePane="bottomLeft"/>
      <selection sqref="A1:XFD1048576"/>
      <selection pane="bottomLeft" sqref="A1:N2"/>
    </sheetView>
  </sheetViews>
  <sheetFormatPr defaultColWidth="19.6640625" defaultRowHeight="18" x14ac:dyDescent="0.3"/>
  <cols>
    <col min="1" max="1" width="15.5546875" style="3" customWidth="1"/>
    <col min="2" max="2" width="12.109375" style="15" customWidth="1"/>
    <col min="3" max="3" width="36.6640625" style="15" customWidth="1"/>
    <col min="4" max="4" width="36.6640625" style="84" customWidth="1"/>
    <col min="5" max="7" width="15.88671875" style="84" customWidth="1"/>
    <col min="8" max="9" width="15.88671875" style="84" hidden="1" customWidth="1"/>
    <col min="10" max="10" width="22.88671875" style="84" customWidth="1"/>
    <col min="11" max="11" width="19.6640625" style="84" customWidth="1"/>
    <col min="12" max="13" width="19.33203125" style="85" customWidth="1"/>
    <col min="14" max="14" width="35" style="15" customWidth="1"/>
    <col min="15" max="15" width="9.44140625" style="3" bestFit="1" customWidth="1"/>
    <col min="16" max="16" width="10.109375" style="3" bestFit="1" customWidth="1"/>
    <col min="17" max="262" width="9.109375" style="3" customWidth="1"/>
    <col min="263" max="16384" width="19.6640625" style="3"/>
  </cols>
  <sheetData>
    <row r="1" spans="1:15" ht="25.2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30" customHeight="1" x14ac:dyDescent="0.3">
      <c r="A2" s="4"/>
      <c r="B2" s="5" t="s">
        <v>1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"/>
    </row>
    <row r="3" spans="1:15" ht="24" customHeight="1" x14ac:dyDescent="0.35"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2"/>
    </row>
    <row r="4" spans="1:15" ht="24" customHeight="1" x14ac:dyDescent="0.35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2"/>
      <c r="J4" s="12" t="s">
        <v>10</v>
      </c>
      <c r="K4" s="12"/>
      <c r="L4" s="11" t="s">
        <v>11</v>
      </c>
      <c r="M4" s="11" t="s">
        <v>12</v>
      </c>
      <c r="N4" s="13" t="s">
        <v>13</v>
      </c>
      <c r="O4" s="2"/>
    </row>
    <row r="5" spans="1:15" s="15" customFormat="1" ht="26.25" customHeight="1" x14ac:dyDescent="0.3">
      <c r="A5" s="10"/>
      <c r="B5" s="10"/>
      <c r="C5" s="11"/>
      <c r="D5" s="11"/>
      <c r="E5" s="11"/>
      <c r="F5" s="11"/>
      <c r="G5" s="11"/>
      <c r="H5" s="11" t="s">
        <v>14</v>
      </c>
      <c r="I5" s="11" t="s">
        <v>15</v>
      </c>
      <c r="J5" s="11" t="s">
        <v>14</v>
      </c>
      <c r="K5" s="11" t="s">
        <v>15</v>
      </c>
      <c r="L5" s="11"/>
      <c r="M5" s="11"/>
      <c r="N5" s="14"/>
    </row>
    <row r="6" spans="1:15" s="15" customFormat="1" ht="102" customHeigh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6"/>
    </row>
    <row r="7" spans="1:15" s="18" customFormat="1" ht="19.95" customHeight="1" x14ac:dyDescent="0.3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</row>
    <row r="8" spans="1:15" s="18" customFormat="1" ht="27" hidden="1" customHeight="1" x14ac:dyDescent="0.3">
      <c r="A8" s="19" t="s">
        <v>16</v>
      </c>
      <c r="B8" s="19"/>
      <c r="C8" s="19"/>
      <c r="D8" s="19"/>
      <c r="E8" s="20"/>
      <c r="F8" s="20"/>
      <c r="G8" s="20"/>
      <c r="H8" s="20"/>
      <c r="I8" s="20"/>
      <c r="J8" s="20"/>
      <c r="K8" s="20"/>
      <c r="L8" s="21"/>
      <c r="M8" s="21"/>
      <c r="N8" s="22"/>
    </row>
    <row r="9" spans="1:15" s="18" customFormat="1" ht="31.95" hidden="1" customHeight="1" x14ac:dyDescent="0.3">
      <c r="A9" s="19" t="s">
        <v>17</v>
      </c>
      <c r="B9" s="19"/>
      <c r="C9" s="19"/>
      <c r="D9" s="19"/>
      <c r="E9" s="20"/>
      <c r="F9" s="20"/>
      <c r="G9" s="20"/>
      <c r="H9" s="20"/>
      <c r="I9" s="20"/>
      <c r="J9" s="20"/>
      <c r="K9" s="20"/>
      <c r="L9" s="21"/>
      <c r="M9" s="21"/>
      <c r="N9" s="22"/>
    </row>
    <row r="10" spans="1:15" s="18" customFormat="1" ht="33" hidden="1" customHeight="1" x14ac:dyDescent="0.3">
      <c r="A10" s="19" t="s">
        <v>18</v>
      </c>
      <c r="B10" s="19"/>
      <c r="C10" s="19"/>
      <c r="D10" s="19"/>
      <c r="E10" s="20"/>
      <c r="F10" s="20"/>
      <c r="G10" s="20"/>
      <c r="H10" s="20"/>
      <c r="I10" s="20"/>
      <c r="J10" s="20"/>
      <c r="K10" s="20"/>
      <c r="L10" s="21"/>
      <c r="M10" s="21"/>
      <c r="N10" s="23"/>
    </row>
    <row r="11" spans="1:15" s="18" customFormat="1" ht="22.95" hidden="1" customHeigh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5" s="18" customFormat="1" ht="22.95" hidden="1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5" ht="28.2" customHeight="1" x14ac:dyDescent="0.3">
      <c r="A13" s="24">
        <v>2021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5" ht="28.2" customHeight="1" x14ac:dyDescent="0.3">
      <c r="A14" s="25" t="s">
        <v>19</v>
      </c>
      <c r="B14" s="25"/>
      <c r="C14" s="25"/>
      <c r="D14" s="25"/>
      <c r="E14" s="25"/>
      <c r="F14" s="25"/>
      <c r="G14" s="21">
        <f>G16+G19+G28+G30+G65+G69+G84+G89</f>
        <v>29500.7</v>
      </c>
      <c r="H14" s="21">
        <f t="shared" ref="H14:K14" si="0">H16+H19+H28+H30+H65+H69+H84+H89</f>
        <v>0</v>
      </c>
      <c r="I14" s="21">
        <f t="shared" si="0"/>
        <v>0</v>
      </c>
      <c r="J14" s="21">
        <f t="shared" si="0"/>
        <v>120020.212</v>
      </c>
      <c r="K14" s="21">
        <f t="shared" si="0"/>
        <v>86581.712</v>
      </c>
      <c r="L14" s="26"/>
      <c r="M14" s="26"/>
      <c r="N14" s="27"/>
    </row>
    <row r="15" spans="1:15" ht="120" customHeight="1" x14ac:dyDescent="0.3">
      <c r="A15" s="28">
        <v>611020</v>
      </c>
      <c r="B15" s="29">
        <v>3132</v>
      </c>
      <c r="C15" s="29" t="s">
        <v>20</v>
      </c>
      <c r="D15" s="30" t="s">
        <v>21</v>
      </c>
      <c r="E15" s="29" t="s">
        <v>22</v>
      </c>
      <c r="F15" s="29" t="s">
        <v>23</v>
      </c>
      <c r="G15" s="31"/>
      <c r="H15" s="31"/>
      <c r="I15" s="31"/>
      <c r="J15" s="31">
        <v>20</v>
      </c>
      <c r="K15" s="31">
        <v>20</v>
      </c>
      <c r="L15" s="32" t="s">
        <v>24</v>
      </c>
      <c r="M15" s="32"/>
      <c r="N15" s="29" t="s">
        <v>25</v>
      </c>
    </row>
    <row r="16" spans="1:15" ht="34.200000000000003" customHeight="1" x14ac:dyDescent="0.3">
      <c r="A16" s="33" t="s">
        <v>26</v>
      </c>
      <c r="B16" s="33"/>
      <c r="C16" s="33"/>
      <c r="D16" s="33"/>
      <c r="E16" s="33"/>
      <c r="F16" s="33"/>
      <c r="G16" s="34">
        <f>G15</f>
        <v>0</v>
      </c>
      <c r="H16" s="34">
        <f t="shared" ref="H16:K16" si="1">H15</f>
        <v>0</v>
      </c>
      <c r="I16" s="34">
        <f t="shared" si="1"/>
        <v>0</v>
      </c>
      <c r="J16" s="34">
        <f t="shared" si="1"/>
        <v>20</v>
      </c>
      <c r="K16" s="34">
        <f t="shared" si="1"/>
        <v>20</v>
      </c>
      <c r="L16" s="35"/>
      <c r="M16" s="35"/>
      <c r="N16" s="36"/>
    </row>
    <row r="17" spans="1:14" ht="79.5" customHeight="1" x14ac:dyDescent="0.3">
      <c r="A17" s="37" t="s">
        <v>27</v>
      </c>
      <c r="B17" s="29">
        <v>3132</v>
      </c>
      <c r="C17" s="29" t="s">
        <v>28</v>
      </c>
      <c r="D17" s="30" t="s">
        <v>29</v>
      </c>
      <c r="E17" s="30" t="s">
        <v>30</v>
      </c>
      <c r="F17" s="30" t="s">
        <v>31</v>
      </c>
      <c r="G17" s="31"/>
      <c r="H17" s="31"/>
      <c r="I17" s="31"/>
      <c r="J17" s="31">
        <v>8137.7</v>
      </c>
      <c r="K17" s="31">
        <v>8137.7</v>
      </c>
      <c r="L17" s="32" t="s">
        <v>32</v>
      </c>
      <c r="M17" s="32" t="s">
        <v>33</v>
      </c>
      <c r="N17" s="29" t="s">
        <v>34</v>
      </c>
    </row>
    <row r="18" spans="1:14" ht="75.75" customHeight="1" x14ac:dyDescent="0.3">
      <c r="A18" s="37"/>
      <c r="B18" s="29">
        <v>3132</v>
      </c>
      <c r="C18" s="29" t="s">
        <v>28</v>
      </c>
      <c r="D18" s="38" t="s">
        <v>35</v>
      </c>
      <c r="E18" s="38" t="s">
        <v>36</v>
      </c>
      <c r="F18" s="38" t="s">
        <v>37</v>
      </c>
      <c r="G18" s="39"/>
      <c r="H18" s="39"/>
      <c r="I18" s="39"/>
      <c r="J18" s="39">
        <v>2000</v>
      </c>
      <c r="K18" s="39">
        <v>2000</v>
      </c>
      <c r="L18" s="32" t="s">
        <v>32</v>
      </c>
      <c r="M18" s="32" t="s">
        <v>33</v>
      </c>
      <c r="N18" s="29" t="s">
        <v>38</v>
      </c>
    </row>
    <row r="19" spans="1:14" ht="33" customHeight="1" x14ac:dyDescent="0.3">
      <c r="A19" s="33" t="s">
        <v>39</v>
      </c>
      <c r="B19" s="33"/>
      <c r="C19" s="33"/>
      <c r="D19" s="33"/>
      <c r="E19" s="33"/>
      <c r="F19" s="33"/>
      <c r="G19" s="34">
        <f>SUM(G17:G18)</f>
        <v>0</v>
      </c>
      <c r="H19" s="34">
        <f>SUM(H17:H18)</f>
        <v>0</v>
      </c>
      <c r="I19" s="34">
        <f>SUM(I17:I18)</f>
        <v>0</v>
      </c>
      <c r="J19" s="34">
        <f>SUM(J17:J18)</f>
        <v>10137.700000000001</v>
      </c>
      <c r="K19" s="34">
        <f>SUM(K17:K18)</f>
        <v>10137.700000000001</v>
      </c>
      <c r="L19" s="35"/>
      <c r="M19" s="35"/>
      <c r="N19" s="40"/>
    </row>
    <row r="20" spans="1:14" ht="133.80000000000001" customHeight="1" x14ac:dyDescent="0.3">
      <c r="A20" s="37" t="s">
        <v>40</v>
      </c>
      <c r="B20" s="41">
        <v>3132</v>
      </c>
      <c r="C20" s="22" t="s">
        <v>41</v>
      </c>
      <c r="D20" s="38" t="s">
        <v>42</v>
      </c>
      <c r="E20" s="38" t="s">
        <v>43</v>
      </c>
      <c r="F20" s="38" t="s">
        <v>44</v>
      </c>
      <c r="G20" s="42">
        <f>400+1000</f>
        <v>1400</v>
      </c>
      <c r="H20" s="42">
        <v>0</v>
      </c>
      <c r="I20" s="42">
        <v>0</v>
      </c>
      <c r="J20" s="42">
        <v>7376.3</v>
      </c>
      <c r="K20" s="42">
        <f>J20-G20</f>
        <v>5976.3</v>
      </c>
      <c r="L20" s="32" t="s">
        <v>45</v>
      </c>
      <c r="M20" s="43" t="s">
        <v>46</v>
      </c>
      <c r="N20" s="22" t="s">
        <v>47</v>
      </c>
    </row>
    <row r="21" spans="1:14" ht="244.8" customHeight="1" x14ac:dyDescent="0.3">
      <c r="A21" s="37"/>
      <c r="B21" s="41"/>
      <c r="C21" s="22" t="s">
        <v>48</v>
      </c>
      <c r="D21" s="38" t="s">
        <v>49</v>
      </c>
      <c r="E21" s="38" t="s">
        <v>50</v>
      </c>
      <c r="F21" s="38" t="s">
        <v>51</v>
      </c>
      <c r="G21" s="42">
        <f>6395.5+7221.1</f>
        <v>13616.6</v>
      </c>
      <c r="H21" s="42">
        <v>0</v>
      </c>
      <c r="I21" s="42">
        <v>0</v>
      </c>
      <c r="J21" s="42">
        <v>18616.599999999999</v>
      </c>
      <c r="K21" s="42">
        <f>J21-G21</f>
        <v>4999.9999999999982</v>
      </c>
      <c r="L21" s="43" t="s">
        <v>52</v>
      </c>
      <c r="M21" s="43" t="s">
        <v>53</v>
      </c>
      <c r="N21" s="22" t="s">
        <v>54</v>
      </c>
    </row>
    <row r="22" spans="1:14" ht="42.6" customHeight="1" x14ac:dyDescent="0.3">
      <c r="A22" s="44" t="s">
        <v>55</v>
      </c>
      <c r="B22" s="44"/>
      <c r="C22" s="44"/>
      <c r="D22" s="44"/>
      <c r="E22" s="44"/>
      <c r="F22" s="44"/>
      <c r="G22" s="45">
        <f>SUM(G20:G21)</f>
        <v>15016.6</v>
      </c>
      <c r="H22" s="45">
        <f>SUM(H20:H21)</f>
        <v>0</v>
      </c>
      <c r="I22" s="45">
        <f>SUM(I20:I21)</f>
        <v>0</v>
      </c>
      <c r="J22" s="45">
        <f>SUM(J20:J21)</f>
        <v>25992.899999999998</v>
      </c>
      <c r="K22" s="45">
        <f>SUM(K20:K21)</f>
        <v>10976.3</v>
      </c>
      <c r="L22" s="46"/>
      <c r="M22" s="46"/>
      <c r="N22" s="40"/>
    </row>
    <row r="23" spans="1:14" ht="127.8" customHeight="1" x14ac:dyDescent="0.3">
      <c r="A23" s="37" t="s">
        <v>40</v>
      </c>
      <c r="B23" s="47">
        <v>3143</v>
      </c>
      <c r="C23" s="47" t="s">
        <v>56</v>
      </c>
      <c r="D23" s="38" t="s">
        <v>57</v>
      </c>
      <c r="E23" s="38" t="s">
        <v>58</v>
      </c>
      <c r="F23" s="38" t="s">
        <v>59</v>
      </c>
      <c r="G23" s="42">
        <v>4220</v>
      </c>
      <c r="H23" s="42">
        <v>0</v>
      </c>
      <c r="I23" s="42">
        <v>0</v>
      </c>
      <c r="J23" s="42">
        <v>12157.8</v>
      </c>
      <c r="K23" s="42">
        <v>4000</v>
      </c>
      <c r="L23" s="48" t="s">
        <v>60</v>
      </c>
      <c r="M23" s="42" t="s">
        <v>61</v>
      </c>
      <c r="N23" s="22" t="s">
        <v>62</v>
      </c>
    </row>
    <row r="24" spans="1:14" ht="124.8" customHeight="1" x14ac:dyDescent="0.3">
      <c r="A24" s="37"/>
      <c r="B24" s="47"/>
      <c r="C24" s="47"/>
      <c r="D24" s="38" t="s">
        <v>63</v>
      </c>
      <c r="E24" s="38" t="s">
        <v>64</v>
      </c>
      <c r="F24" s="38" t="s">
        <v>65</v>
      </c>
      <c r="G24" s="42">
        <f>2264.1+5000</f>
        <v>7264.1</v>
      </c>
      <c r="H24" s="42">
        <v>0</v>
      </c>
      <c r="I24" s="42">
        <v>0</v>
      </c>
      <c r="J24" s="42">
        <v>11901.6</v>
      </c>
      <c r="K24" s="42">
        <v>4637.5</v>
      </c>
      <c r="L24" s="48" t="s">
        <v>66</v>
      </c>
      <c r="M24" s="42" t="s">
        <v>67</v>
      </c>
      <c r="N24" s="29" t="s">
        <v>68</v>
      </c>
    </row>
    <row r="25" spans="1:14" ht="143.4" customHeight="1" x14ac:dyDescent="0.3">
      <c r="A25" s="37"/>
      <c r="B25" s="47"/>
      <c r="C25" s="47"/>
      <c r="D25" s="22" t="s">
        <v>69</v>
      </c>
      <c r="E25" s="22" t="s">
        <v>70</v>
      </c>
      <c r="F25" s="22" t="s">
        <v>71</v>
      </c>
      <c r="G25" s="43">
        <v>3000</v>
      </c>
      <c r="H25" s="43">
        <v>0</v>
      </c>
      <c r="I25" s="43">
        <v>0</v>
      </c>
      <c r="J25" s="43">
        <v>4575.8999999999996</v>
      </c>
      <c r="K25" s="43">
        <f>J25-G25</f>
        <v>1575.8999999999996</v>
      </c>
      <c r="L25" s="48" t="s">
        <v>45</v>
      </c>
      <c r="M25" s="42" t="s">
        <v>72</v>
      </c>
      <c r="N25" s="49" t="s">
        <v>73</v>
      </c>
    </row>
    <row r="26" spans="1:14" ht="160.19999999999999" customHeight="1" x14ac:dyDescent="0.3">
      <c r="A26" s="37"/>
      <c r="B26" s="47"/>
      <c r="C26" s="47"/>
      <c r="D26" s="22" t="s">
        <v>74</v>
      </c>
      <c r="E26" s="22" t="s">
        <v>75</v>
      </c>
      <c r="F26" s="22" t="s">
        <v>76</v>
      </c>
      <c r="G26" s="43">
        <v>0</v>
      </c>
      <c r="H26" s="43">
        <v>0</v>
      </c>
      <c r="I26" s="43">
        <v>0</v>
      </c>
      <c r="J26" s="43">
        <v>2500</v>
      </c>
      <c r="K26" s="43">
        <f>J26</f>
        <v>2500</v>
      </c>
      <c r="L26" s="43" t="s">
        <v>77</v>
      </c>
      <c r="M26" s="43"/>
      <c r="N26" s="22" t="s">
        <v>78</v>
      </c>
    </row>
    <row r="27" spans="1:14" ht="34.799999999999997" customHeight="1" x14ac:dyDescent="0.3">
      <c r="A27" s="44" t="s">
        <v>79</v>
      </c>
      <c r="B27" s="44"/>
      <c r="C27" s="44"/>
      <c r="D27" s="44"/>
      <c r="E27" s="44"/>
      <c r="F27" s="44"/>
      <c r="G27" s="21">
        <f>SUM(G23:G26)</f>
        <v>14484.1</v>
      </c>
      <c r="H27" s="21">
        <f>SUM(H23:H26)</f>
        <v>0</v>
      </c>
      <c r="I27" s="21">
        <f>SUM(I23:I26)</f>
        <v>0</v>
      </c>
      <c r="J27" s="21">
        <f>SUM(J23:J26)</f>
        <v>31135.300000000003</v>
      </c>
      <c r="K27" s="21">
        <f>SUM(K23:K26)</f>
        <v>12713.4</v>
      </c>
      <c r="L27" s="46"/>
      <c r="M27" s="46"/>
      <c r="N27" s="22"/>
    </row>
    <row r="28" spans="1:14" ht="42" customHeight="1" x14ac:dyDescent="0.3">
      <c r="A28" s="33" t="s">
        <v>80</v>
      </c>
      <c r="B28" s="33"/>
      <c r="C28" s="33"/>
      <c r="D28" s="33"/>
      <c r="E28" s="33"/>
      <c r="F28" s="33"/>
      <c r="G28" s="34">
        <f>G27+G22</f>
        <v>29500.7</v>
      </c>
      <c r="H28" s="34">
        <f t="shared" ref="H28:K28" si="2">H27+H22</f>
        <v>0</v>
      </c>
      <c r="I28" s="34">
        <f t="shared" si="2"/>
        <v>0</v>
      </c>
      <c r="J28" s="34">
        <f t="shared" si="2"/>
        <v>57128.2</v>
      </c>
      <c r="K28" s="34">
        <f t="shared" si="2"/>
        <v>23689.699999999997</v>
      </c>
      <c r="L28" s="35"/>
      <c r="M28" s="35"/>
      <c r="N28" s="40"/>
    </row>
    <row r="29" spans="1:14" ht="230.4" customHeight="1" x14ac:dyDescent="0.3">
      <c r="A29" s="50">
        <v>611090</v>
      </c>
      <c r="B29" s="29">
        <v>3132</v>
      </c>
      <c r="C29" s="51" t="s">
        <v>81</v>
      </c>
      <c r="D29" s="51" t="s">
        <v>82</v>
      </c>
      <c r="E29" s="30" t="s">
        <v>22</v>
      </c>
      <c r="F29" s="30" t="s">
        <v>83</v>
      </c>
      <c r="G29" s="31"/>
      <c r="H29" s="31"/>
      <c r="I29" s="31"/>
      <c r="J29" s="31">
        <v>1450</v>
      </c>
      <c r="K29" s="31">
        <v>1450</v>
      </c>
      <c r="L29" s="32" t="s">
        <v>84</v>
      </c>
      <c r="M29" s="32"/>
      <c r="N29" s="29" t="s">
        <v>85</v>
      </c>
    </row>
    <row r="30" spans="1:14" ht="51" customHeight="1" x14ac:dyDescent="0.3">
      <c r="A30" s="33" t="s">
        <v>86</v>
      </c>
      <c r="B30" s="33"/>
      <c r="C30" s="33"/>
      <c r="D30" s="33"/>
      <c r="E30" s="33"/>
      <c r="F30" s="33"/>
      <c r="G30" s="52">
        <f>G29</f>
        <v>0</v>
      </c>
      <c r="H30" s="52">
        <f t="shared" ref="H30:K30" si="3">H29</f>
        <v>0</v>
      </c>
      <c r="I30" s="52">
        <f t="shared" si="3"/>
        <v>0</v>
      </c>
      <c r="J30" s="52">
        <f t="shared" si="3"/>
        <v>1450</v>
      </c>
      <c r="K30" s="52">
        <f t="shared" si="3"/>
        <v>1450</v>
      </c>
      <c r="L30" s="53"/>
      <c r="M30" s="53"/>
      <c r="N30" s="54"/>
    </row>
    <row r="31" spans="1:14" ht="129" customHeight="1" x14ac:dyDescent="0.3">
      <c r="A31" s="37" t="s">
        <v>87</v>
      </c>
      <c r="B31" s="55">
        <v>3132</v>
      </c>
      <c r="C31" s="29" t="s">
        <v>88</v>
      </c>
      <c r="D31" s="29" t="s">
        <v>89</v>
      </c>
      <c r="E31" s="49" t="s">
        <v>90</v>
      </c>
      <c r="F31" s="29" t="s">
        <v>91</v>
      </c>
      <c r="G31" s="56"/>
      <c r="H31" s="56"/>
      <c r="I31" s="56"/>
      <c r="J31" s="57">
        <v>1203.46</v>
      </c>
      <c r="K31" s="57">
        <v>1203.46</v>
      </c>
      <c r="L31" s="58" t="s">
        <v>92</v>
      </c>
      <c r="M31" s="32"/>
      <c r="N31" s="29" t="s">
        <v>93</v>
      </c>
    </row>
    <row r="32" spans="1:14" ht="77.400000000000006" customHeight="1" x14ac:dyDescent="0.3">
      <c r="A32" s="37"/>
      <c r="B32" s="59"/>
      <c r="C32" s="29" t="s">
        <v>94</v>
      </c>
      <c r="D32" s="29" t="s">
        <v>89</v>
      </c>
      <c r="E32" s="49" t="s">
        <v>90</v>
      </c>
      <c r="F32" s="29" t="s">
        <v>95</v>
      </c>
      <c r="G32" s="56"/>
      <c r="H32" s="56"/>
      <c r="I32" s="56"/>
      <c r="J32" s="57">
        <v>400</v>
      </c>
      <c r="K32" s="57">
        <v>400</v>
      </c>
      <c r="L32" s="58" t="s">
        <v>96</v>
      </c>
      <c r="M32" s="32"/>
      <c r="N32" s="29" t="s">
        <v>34</v>
      </c>
    </row>
    <row r="33" spans="1:14" ht="77.400000000000006" customHeight="1" x14ac:dyDescent="0.3">
      <c r="A33" s="37"/>
      <c r="B33" s="59"/>
      <c r="C33" s="29" t="s">
        <v>97</v>
      </c>
      <c r="D33" s="29" t="s">
        <v>98</v>
      </c>
      <c r="E33" s="49" t="s">
        <v>90</v>
      </c>
      <c r="F33" s="29" t="s">
        <v>99</v>
      </c>
      <c r="G33" s="56"/>
      <c r="H33" s="56"/>
      <c r="I33" s="56"/>
      <c r="J33" s="57">
        <v>695</v>
      </c>
      <c r="K33" s="57">
        <v>695</v>
      </c>
      <c r="L33" s="58" t="s">
        <v>100</v>
      </c>
      <c r="M33" s="32"/>
      <c r="N33" s="29" t="s">
        <v>34</v>
      </c>
    </row>
    <row r="34" spans="1:14" ht="77.400000000000006" customHeight="1" x14ac:dyDescent="0.3">
      <c r="A34" s="37"/>
      <c r="B34" s="59"/>
      <c r="C34" s="29" t="s">
        <v>101</v>
      </c>
      <c r="D34" s="29" t="s">
        <v>98</v>
      </c>
      <c r="E34" s="49" t="s">
        <v>90</v>
      </c>
      <c r="F34" s="29" t="s">
        <v>102</v>
      </c>
      <c r="G34" s="56"/>
      <c r="H34" s="56"/>
      <c r="I34" s="56"/>
      <c r="J34" s="57">
        <v>709.6</v>
      </c>
      <c r="K34" s="57">
        <v>709.6</v>
      </c>
      <c r="L34" s="58" t="s">
        <v>103</v>
      </c>
      <c r="M34" s="32"/>
      <c r="N34" s="29" t="s">
        <v>34</v>
      </c>
    </row>
    <row r="35" spans="1:14" ht="77.400000000000006" customHeight="1" x14ac:dyDescent="0.3">
      <c r="A35" s="37"/>
      <c r="B35" s="59"/>
      <c r="C35" s="29" t="s">
        <v>104</v>
      </c>
      <c r="D35" s="29" t="s">
        <v>105</v>
      </c>
      <c r="E35" s="49" t="s">
        <v>90</v>
      </c>
      <c r="F35" s="29" t="s">
        <v>106</v>
      </c>
      <c r="G35" s="56"/>
      <c r="H35" s="56"/>
      <c r="I35" s="56"/>
      <c r="J35" s="57">
        <v>720.7</v>
      </c>
      <c r="K35" s="57">
        <v>720.7</v>
      </c>
      <c r="L35" s="58" t="s">
        <v>107</v>
      </c>
      <c r="M35" s="32"/>
      <c r="N35" s="29" t="s">
        <v>108</v>
      </c>
    </row>
    <row r="36" spans="1:14" ht="94.2" customHeight="1" x14ac:dyDescent="0.3">
      <c r="A36" s="37"/>
      <c r="B36" s="59"/>
      <c r="C36" s="29" t="s">
        <v>109</v>
      </c>
      <c r="D36" s="29" t="s">
        <v>110</v>
      </c>
      <c r="E36" s="49" t="s">
        <v>90</v>
      </c>
      <c r="F36" s="29" t="s">
        <v>111</v>
      </c>
      <c r="G36" s="56"/>
      <c r="H36" s="56"/>
      <c r="I36" s="56"/>
      <c r="J36" s="57">
        <v>1600</v>
      </c>
      <c r="K36" s="57">
        <v>1600</v>
      </c>
      <c r="L36" s="58" t="s">
        <v>112</v>
      </c>
      <c r="M36" s="32"/>
      <c r="N36" s="29" t="s">
        <v>113</v>
      </c>
    </row>
    <row r="37" spans="1:14" ht="94.2" customHeight="1" x14ac:dyDescent="0.3">
      <c r="A37" s="37"/>
      <c r="B37" s="59"/>
      <c r="C37" s="60" t="s">
        <v>114</v>
      </c>
      <c r="D37" s="29" t="s">
        <v>115</v>
      </c>
      <c r="E37" s="49" t="s">
        <v>90</v>
      </c>
      <c r="F37" s="61" t="s">
        <v>116</v>
      </c>
      <c r="G37" s="56"/>
      <c r="H37" s="56"/>
      <c r="I37" s="56"/>
      <c r="J37" s="62">
        <v>968.4</v>
      </c>
      <c r="K37" s="62">
        <v>968.4</v>
      </c>
      <c r="L37" s="58" t="s">
        <v>117</v>
      </c>
      <c r="M37" s="32"/>
      <c r="N37" s="29" t="s">
        <v>118</v>
      </c>
    </row>
    <row r="38" spans="1:14" ht="94.2" customHeight="1" x14ac:dyDescent="0.3">
      <c r="A38" s="37"/>
      <c r="B38" s="59"/>
      <c r="C38" s="29" t="s">
        <v>119</v>
      </c>
      <c r="D38" s="29" t="s">
        <v>110</v>
      </c>
      <c r="E38" s="49" t="s">
        <v>90</v>
      </c>
      <c r="F38" s="29" t="s">
        <v>120</v>
      </c>
      <c r="G38" s="56"/>
      <c r="H38" s="56"/>
      <c r="I38" s="56"/>
      <c r="J38" s="63">
        <v>1400</v>
      </c>
      <c r="K38" s="63">
        <v>1400</v>
      </c>
      <c r="L38" s="58" t="s">
        <v>121</v>
      </c>
      <c r="M38" s="32"/>
      <c r="N38" s="29" t="s">
        <v>113</v>
      </c>
    </row>
    <row r="39" spans="1:14" ht="94.2" customHeight="1" x14ac:dyDescent="0.3">
      <c r="A39" s="37"/>
      <c r="B39" s="59"/>
      <c r="C39" s="29" t="s">
        <v>119</v>
      </c>
      <c r="D39" s="29" t="s">
        <v>122</v>
      </c>
      <c r="E39" s="49" t="s">
        <v>90</v>
      </c>
      <c r="F39" s="29" t="s">
        <v>123</v>
      </c>
      <c r="G39" s="56"/>
      <c r="H39" s="56"/>
      <c r="I39" s="56"/>
      <c r="J39" s="63">
        <v>847</v>
      </c>
      <c r="K39" s="63">
        <v>847</v>
      </c>
      <c r="L39" s="58" t="s">
        <v>121</v>
      </c>
      <c r="M39" s="32"/>
      <c r="N39" s="29" t="s">
        <v>34</v>
      </c>
    </row>
    <row r="40" spans="1:14" ht="100.2" customHeight="1" x14ac:dyDescent="0.3">
      <c r="A40" s="37"/>
      <c r="B40" s="64"/>
      <c r="C40" s="29" t="s">
        <v>119</v>
      </c>
      <c r="D40" s="29" t="s">
        <v>115</v>
      </c>
      <c r="E40" s="49" t="s">
        <v>90</v>
      </c>
      <c r="F40" s="29" t="s">
        <v>124</v>
      </c>
      <c r="G40" s="56"/>
      <c r="H40" s="56"/>
      <c r="I40" s="56"/>
      <c r="J40" s="63">
        <v>450</v>
      </c>
      <c r="K40" s="63">
        <v>450</v>
      </c>
      <c r="L40" s="58" t="s">
        <v>121</v>
      </c>
      <c r="M40" s="32"/>
      <c r="N40" s="29" t="s">
        <v>118</v>
      </c>
    </row>
    <row r="41" spans="1:14" ht="100.2" customHeight="1" x14ac:dyDescent="0.3">
      <c r="A41" s="37"/>
      <c r="B41" s="47">
        <v>3132</v>
      </c>
      <c r="C41" s="29" t="s">
        <v>125</v>
      </c>
      <c r="D41" s="29" t="s">
        <v>110</v>
      </c>
      <c r="E41" s="49" t="s">
        <v>90</v>
      </c>
      <c r="F41" s="29" t="s">
        <v>126</v>
      </c>
      <c r="G41" s="56"/>
      <c r="H41" s="56"/>
      <c r="I41" s="56"/>
      <c r="J41" s="57">
        <v>1061.5</v>
      </c>
      <c r="K41" s="57">
        <v>1061.5</v>
      </c>
      <c r="L41" s="58" t="s">
        <v>127</v>
      </c>
      <c r="M41" s="32"/>
      <c r="N41" s="29" t="s">
        <v>113</v>
      </c>
    </row>
    <row r="42" spans="1:14" ht="100.2" customHeight="1" x14ac:dyDescent="0.3">
      <c r="A42" s="37"/>
      <c r="B42" s="47"/>
      <c r="C42" s="29" t="s">
        <v>125</v>
      </c>
      <c r="D42" s="60" t="s">
        <v>128</v>
      </c>
      <c r="E42" s="49" t="s">
        <v>90</v>
      </c>
      <c r="F42" s="65" t="s">
        <v>129</v>
      </c>
      <c r="G42" s="56"/>
      <c r="H42" s="56"/>
      <c r="I42" s="56"/>
      <c r="J42" s="57">
        <v>81.239999999999995</v>
      </c>
      <c r="K42" s="57">
        <v>81.239999999999995</v>
      </c>
      <c r="L42" s="58" t="s">
        <v>127</v>
      </c>
      <c r="M42" s="32"/>
      <c r="N42" s="29" t="s">
        <v>130</v>
      </c>
    </row>
    <row r="43" spans="1:14" ht="90.6" customHeight="1" x14ac:dyDescent="0.3">
      <c r="A43" s="37"/>
      <c r="B43" s="47"/>
      <c r="C43" s="29" t="s">
        <v>131</v>
      </c>
      <c r="D43" s="60" t="s">
        <v>132</v>
      </c>
      <c r="E43" s="49" t="s">
        <v>90</v>
      </c>
      <c r="F43" s="66" t="s">
        <v>133</v>
      </c>
      <c r="G43" s="56"/>
      <c r="H43" s="56"/>
      <c r="I43" s="56"/>
      <c r="J43" s="62">
        <v>385</v>
      </c>
      <c r="K43" s="62">
        <v>385</v>
      </c>
      <c r="L43" s="58" t="s">
        <v>127</v>
      </c>
      <c r="M43" s="32"/>
      <c r="N43" s="29" t="s">
        <v>134</v>
      </c>
    </row>
    <row r="44" spans="1:14" ht="90" x14ac:dyDescent="0.3">
      <c r="A44" s="37"/>
      <c r="B44" s="47"/>
      <c r="C44" s="29" t="s">
        <v>135</v>
      </c>
      <c r="D44" s="60" t="s">
        <v>132</v>
      </c>
      <c r="E44" s="49" t="s">
        <v>90</v>
      </c>
      <c r="F44" s="66" t="s">
        <v>133</v>
      </c>
      <c r="G44" s="56"/>
      <c r="H44" s="56"/>
      <c r="I44" s="56"/>
      <c r="J44" s="62">
        <v>385</v>
      </c>
      <c r="K44" s="62">
        <v>385</v>
      </c>
      <c r="L44" s="58" t="s">
        <v>127</v>
      </c>
      <c r="M44" s="32"/>
      <c r="N44" s="29" t="s">
        <v>136</v>
      </c>
    </row>
    <row r="45" spans="1:14" ht="90" x14ac:dyDescent="0.3">
      <c r="A45" s="37"/>
      <c r="B45" s="47"/>
      <c r="C45" s="29" t="s">
        <v>135</v>
      </c>
      <c r="D45" s="60" t="s">
        <v>137</v>
      </c>
      <c r="E45" s="49" t="s">
        <v>90</v>
      </c>
      <c r="F45" s="66" t="s">
        <v>138</v>
      </c>
      <c r="G45" s="56"/>
      <c r="H45" s="56"/>
      <c r="I45" s="56"/>
      <c r="J45" s="62">
        <v>220</v>
      </c>
      <c r="K45" s="62">
        <v>220</v>
      </c>
      <c r="L45" s="58" t="s">
        <v>127</v>
      </c>
      <c r="M45" s="32"/>
      <c r="N45" s="29" t="s">
        <v>139</v>
      </c>
    </row>
    <row r="46" spans="1:14" ht="90" x14ac:dyDescent="0.3">
      <c r="A46" s="37"/>
      <c r="B46" s="47"/>
      <c r="C46" s="29" t="s">
        <v>140</v>
      </c>
      <c r="D46" s="29" t="s">
        <v>89</v>
      </c>
      <c r="E46" s="49" t="s">
        <v>90</v>
      </c>
      <c r="F46" s="29" t="s">
        <v>141</v>
      </c>
      <c r="G46" s="56"/>
      <c r="H46" s="56"/>
      <c r="I46" s="56"/>
      <c r="J46" s="57">
        <v>640</v>
      </c>
      <c r="K46" s="57">
        <v>640</v>
      </c>
      <c r="L46" s="58" t="s">
        <v>127</v>
      </c>
      <c r="M46" s="32"/>
      <c r="N46" s="29" t="s">
        <v>34</v>
      </c>
    </row>
    <row r="47" spans="1:14" ht="90" x14ac:dyDescent="0.3">
      <c r="A47" s="37"/>
      <c r="B47" s="47"/>
      <c r="C47" s="29" t="s">
        <v>142</v>
      </c>
      <c r="D47" s="29" t="s">
        <v>89</v>
      </c>
      <c r="E47" s="49" t="s">
        <v>90</v>
      </c>
      <c r="F47" s="29" t="s">
        <v>143</v>
      </c>
      <c r="G47" s="56"/>
      <c r="H47" s="56"/>
      <c r="I47" s="56"/>
      <c r="J47" s="57">
        <v>740</v>
      </c>
      <c r="K47" s="57">
        <v>740</v>
      </c>
      <c r="L47" s="58" t="s">
        <v>144</v>
      </c>
      <c r="M47" s="32"/>
      <c r="N47" s="29" t="s">
        <v>34</v>
      </c>
    </row>
    <row r="48" spans="1:14" ht="90" x14ac:dyDescent="0.3">
      <c r="A48" s="37"/>
      <c r="B48" s="47"/>
      <c r="C48" s="29" t="s">
        <v>142</v>
      </c>
      <c r="D48" s="29" t="s">
        <v>145</v>
      </c>
      <c r="E48" s="49" t="s">
        <v>90</v>
      </c>
      <c r="F48" s="29" t="s">
        <v>146</v>
      </c>
      <c r="G48" s="56"/>
      <c r="H48" s="56"/>
      <c r="I48" s="56"/>
      <c r="J48" s="57">
        <v>756</v>
      </c>
      <c r="K48" s="57">
        <v>756</v>
      </c>
      <c r="L48" s="58" t="s">
        <v>144</v>
      </c>
      <c r="M48" s="32"/>
      <c r="N48" s="29" t="s">
        <v>108</v>
      </c>
    </row>
    <row r="49" spans="1:14" ht="108" x14ac:dyDescent="0.3">
      <c r="A49" s="37"/>
      <c r="B49" s="47"/>
      <c r="C49" s="29" t="s">
        <v>147</v>
      </c>
      <c r="D49" s="29" t="s">
        <v>115</v>
      </c>
      <c r="E49" s="49" t="s">
        <v>90</v>
      </c>
      <c r="F49" s="29" t="s">
        <v>148</v>
      </c>
      <c r="G49" s="56"/>
      <c r="H49" s="56"/>
      <c r="I49" s="56"/>
      <c r="J49" s="57">
        <v>82</v>
      </c>
      <c r="K49" s="57">
        <v>82</v>
      </c>
      <c r="L49" s="58" t="s">
        <v>149</v>
      </c>
      <c r="M49" s="32"/>
      <c r="N49" s="29" t="s">
        <v>118</v>
      </c>
    </row>
    <row r="50" spans="1:14" ht="108" x14ac:dyDescent="0.3">
      <c r="A50" s="37"/>
      <c r="B50" s="47">
        <v>3132</v>
      </c>
      <c r="C50" s="29" t="s">
        <v>150</v>
      </c>
      <c r="D50" s="29" t="s">
        <v>145</v>
      </c>
      <c r="E50" s="49" t="s">
        <v>90</v>
      </c>
      <c r="F50" s="29" t="s">
        <v>151</v>
      </c>
      <c r="G50" s="56"/>
      <c r="H50" s="56"/>
      <c r="I50" s="56"/>
      <c r="J50" s="57">
        <v>150</v>
      </c>
      <c r="K50" s="57">
        <v>150</v>
      </c>
      <c r="L50" s="58" t="s">
        <v>152</v>
      </c>
      <c r="M50" s="32"/>
      <c r="N50" s="29" t="s">
        <v>108</v>
      </c>
    </row>
    <row r="51" spans="1:14" ht="108" x14ac:dyDescent="0.3">
      <c r="A51" s="37"/>
      <c r="B51" s="47"/>
      <c r="C51" s="29" t="s">
        <v>153</v>
      </c>
      <c r="D51" s="29" t="s">
        <v>154</v>
      </c>
      <c r="E51" s="49" t="s">
        <v>90</v>
      </c>
      <c r="F51" s="67" t="s">
        <v>155</v>
      </c>
      <c r="G51" s="56"/>
      <c r="H51" s="56"/>
      <c r="I51" s="56"/>
      <c r="J51" s="57">
        <v>143</v>
      </c>
      <c r="K51" s="57">
        <v>143</v>
      </c>
      <c r="L51" s="58" t="s">
        <v>156</v>
      </c>
      <c r="M51" s="32"/>
      <c r="N51" s="29" t="s">
        <v>136</v>
      </c>
    </row>
    <row r="52" spans="1:14" ht="90" x14ac:dyDescent="0.3">
      <c r="A52" s="37"/>
      <c r="B52" s="47"/>
      <c r="C52" s="29" t="s">
        <v>157</v>
      </c>
      <c r="D52" s="29" t="s">
        <v>145</v>
      </c>
      <c r="E52" s="49" t="s">
        <v>90</v>
      </c>
      <c r="F52" s="67" t="s">
        <v>158</v>
      </c>
      <c r="G52" s="56"/>
      <c r="H52" s="56"/>
      <c r="I52" s="56"/>
      <c r="J52" s="57">
        <v>719.3</v>
      </c>
      <c r="K52" s="57">
        <v>719.3</v>
      </c>
      <c r="L52" s="58" t="s">
        <v>156</v>
      </c>
      <c r="M52" s="32"/>
      <c r="N52" s="29" t="s">
        <v>108</v>
      </c>
    </row>
    <row r="53" spans="1:14" ht="126" x14ac:dyDescent="0.3">
      <c r="A53" s="37"/>
      <c r="B53" s="47"/>
      <c r="C53" s="29" t="s">
        <v>159</v>
      </c>
      <c r="D53" s="29" t="s">
        <v>98</v>
      </c>
      <c r="E53" s="49" t="s">
        <v>90</v>
      </c>
      <c r="F53" s="29" t="s">
        <v>160</v>
      </c>
      <c r="G53" s="56"/>
      <c r="H53" s="56"/>
      <c r="I53" s="56"/>
      <c r="J53" s="57">
        <v>980.7</v>
      </c>
      <c r="K53" s="57">
        <v>980.7</v>
      </c>
      <c r="L53" s="58" t="s">
        <v>161</v>
      </c>
      <c r="M53" s="32"/>
      <c r="N53" s="29" t="s">
        <v>93</v>
      </c>
    </row>
    <row r="54" spans="1:14" ht="72" x14ac:dyDescent="0.3">
      <c r="A54" s="37"/>
      <c r="B54" s="47"/>
      <c r="C54" s="29" t="s">
        <v>162</v>
      </c>
      <c r="D54" s="29" t="s">
        <v>163</v>
      </c>
      <c r="E54" s="49" t="s">
        <v>90</v>
      </c>
      <c r="F54" s="29">
        <v>1560.18</v>
      </c>
      <c r="G54" s="56"/>
      <c r="H54" s="56"/>
      <c r="I54" s="56"/>
      <c r="J54" s="57">
        <v>5000</v>
      </c>
      <c r="K54" s="57">
        <v>5000</v>
      </c>
      <c r="L54" s="58" t="s">
        <v>121</v>
      </c>
      <c r="M54" s="32"/>
      <c r="N54" s="29" t="s">
        <v>164</v>
      </c>
    </row>
    <row r="55" spans="1:14" ht="79.8" customHeight="1" x14ac:dyDescent="0.3">
      <c r="A55" s="37"/>
      <c r="B55" s="47"/>
      <c r="C55" s="60" t="s">
        <v>165</v>
      </c>
      <c r="D55" s="60" t="s">
        <v>98</v>
      </c>
      <c r="E55" s="49" t="s">
        <v>90</v>
      </c>
      <c r="F55" s="60" t="s">
        <v>166</v>
      </c>
      <c r="G55" s="56"/>
      <c r="H55" s="56"/>
      <c r="I55" s="56"/>
      <c r="J55" s="63">
        <v>897.2</v>
      </c>
      <c r="K55" s="63">
        <v>897.2</v>
      </c>
      <c r="L55" s="58" t="s">
        <v>167</v>
      </c>
      <c r="M55" s="32"/>
      <c r="N55" s="29" t="s">
        <v>34</v>
      </c>
    </row>
    <row r="56" spans="1:14" ht="72" x14ac:dyDescent="0.3">
      <c r="A56" s="37"/>
      <c r="B56" s="47"/>
      <c r="C56" s="29" t="s">
        <v>168</v>
      </c>
      <c r="D56" s="29" t="s">
        <v>110</v>
      </c>
      <c r="E56" s="49" t="s">
        <v>90</v>
      </c>
      <c r="F56" s="29" t="s">
        <v>169</v>
      </c>
      <c r="G56" s="56"/>
      <c r="H56" s="56"/>
      <c r="I56" s="56"/>
      <c r="J56" s="57">
        <v>1800</v>
      </c>
      <c r="K56" s="57">
        <v>1800</v>
      </c>
      <c r="L56" s="58" t="s">
        <v>121</v>
      </c>
      <c r="M56" s="32"/>
      <c r="N56" s="29" t="s">
        <v>113</v>
      </c>
    </row>
    <row r="57" spans="1:14" ht="72" x14ac:dyDescent="0.3">
      <c r="A57" s="37"/>
      <c r="B57" s="47"/>
      <c r="C57" s="29" t="s">
        <v>170</v>
      </c>
      <c r="D57" s="29" t="s">
        <v>137</v>
      </c>
      <c r="E57" s="49" t="s">
        <v>90</v>
      </c>
      <c r="F57" s="29" t="s">
        <v>171</v>
      </c>
      <c r="G57" s="56"/>
      <c r="H57" s="56"/>
      <c r="I57" s="56"/>
      <c r="J57" s="57">
        <v>619</v>
      </c>
      <c r="K57" s="57">
        <v>619</v>
      </c>
      <c r="L57" s="58" t="s">
        <v>121</v>
      </c>
      <c r="M57" s="32"/>
      <c r="N57" s="29" t="s">
        <v>113</v>
      </c>
    </row>
    <row r="58" spans="1:14" ht="72" x14ac:dyDescent="0.3">
      <c r="A58" s="37"/>
      <c r="B58" s="47"/>
      <c r="C58" s="29" t="s">
        <v>172</v>
      </c>
      <c r="D58" s="29" t="s">
        <v>163</v>
      </c>
      <c r="E58" s="49" t="s">
        <v>90</v>
      </c>
      <c r="F58" s="61" t="s">
        <v>173</v>
      </c>
      <c r="G58" s="56"/>
      <c r="H58" s="56"/>
      <c r="I58" s="56"/>
      <c r="J58" s="68">
        <v>300</v>
      </c>
      <c r="K58" s="68">
        <v>300</v>
      </c>
      <c r="L58" s="58" t="s">
        <v>107</v>
      </c>
      <c r="M58" s="32"/>
      <c r="N58" s="29" t="s">
        <v>174</v>
      </c>
    </row>
    <row r="59" spans="1:14" ht="72" x14ac:dyDescent="0.3">
      <c r="A59" s="37"/>
      <c r="B59" s="47">
        <v>3132</v>
      </c>
      <c r="C59" s="29" t="s">
        <v>175</v>
      </c>
      <c r="D59" s="29" t="s">
        <v>110</v>
      </c>
      <c r="E59" s="49" t="s">
        <v>90</v>
      </c>
      <c r="F59" s="61" t="s">
        <v>176</v>
      </c>
      <c r="G59" s="56"/>
      <c r="H59" s="56"/>
      <c r="I59" s="56"/>
      <c r="J59" s="68">
        <v>800.5</v>
      </c>
      <c r="K59" s="68">
        <v>800.5</v>
      </c>
      <c r="L59" s="58" t="s">
        <v>107</v>
      </c>
      <c r="M59" s="32"/>
      <c r="N59" s="29" t="s">
        <v>113</v>
      </c>
    </row>
    <row r="60" spans="1:14" ht="72" x14ac:dyDescent="0.3">
      <c r="A60" s="37"/>
      <c r="B60" s="47"/>
      <c r="C60" s="29" t="s">
        <v>177</v>
      </c>
      <c r="D60" s="29" t="s">
        <v>110</v>
      </c>
      <c r="E60" s="49" t="s">
        <v>90</v>
      </c>
      <c r="F60" s="29" t="s">
        <v>178</v>
      </c>
      <c r="G60" s="69"/>
      <c r="H60" s="69"/>
      <c r="I60" s="69"/>
      <c r="J60" s="57">
        <v>1301.0999999999999</v>
      </c>
      <c r="K60" s="57">
        <v>1301.0999999999999</v>
      </c>
      <c r="L60" s="58" t="s">
        <v>167</v>
      </c>
      <c r="M60" s="32"/>
      <c r="N60" s="29" t="s">
        <v>113</v>
      </c>
    </row>
    <row r="61" spans="1:14" ht="72" x14ac:dyDescent="0.3">
      <c r="A61" s="37"/>
      <c r="B61" s="47"/>
      <c r="C61" s="29" t="s">
        <v>177</v>
      </c>
      <c r="D61" s="29" t="s">
        <v>128</v>
      </c>
      <c r="E61" s="49" t="s">
        <v>90</v>
      </c>
      <c r="F61" s="29" t="s">
        <v>179</v>
      </c>
      <c r="G61" s="63"/>
      <c r="H61" s="63"/>
      <c r="I61" s="63"/>
      <c r="J61" s="57">
        <v>291.2</v>
      </c>
      <c r="K61" s="57">
        <v>291.2</v>
      </c>
      <c r="L61" s="58" t="s">
        <v>180</v>
      </c>
      <c r="M61" s="32"/>
      <c r="N61" s="29" t="s">
        <v>130</v>
      </c>
    </row>
    <row r="62" spans="1:14" ht="108" x14ac:dyDescent="0.3">
      <c r="A62" s="37"/>
      <c r="B62" s="47"/>
      <c r="C62" s="60" t="s">
        <v>181</v>
      </c>
      <c r="D62" s="29" t="s">
        <v>182</v>
      </c>
      <c r="E62" s="49" t="s">
        <v>90</v>
      </c>
      <c r="F62" s="29" t="s">
        <v>183</v>
      </c>
      <c r="G62" s="56"/>
      <c r="H62" s="56"/>
      <c r="I62" s="56"/>
      <c r="J62" s="63">
        <v>3898</v>
      </c>
      <c r="K62" s="63">
        <v>3898</v>
      </c>
      <c r="L62" s="58" t="s">
        <v>184</v>
      </c>
      <c r="M62" s="32"/>
      <c r="N62" s="29" t="s">
        <v>108</v>
      </c>
    </row>
    <row r="63" spans="1:14" ht="90" x14ac:dyDescent="0.3">
      <c r="A63" s="37"/>
      <c r="B63" s="47"/>
      <c r="C63" s="29" t="s">
        <v>185</v>
      </c>
      <c r="D63" s="29" t="s">
        <v>145</v>
      </c>
      <c r="E63" s="49" t="s">
        <v>90</v>
      </c>
      <c r="F63" s="29" t="s">
        <v>186</v>
      </c>
      <c r="G63" s="57"/>
      <c r="H63" s="57"/>
      <c r="I63" s="57"/>
      <c r="J63" s="57">
        <v>1316.6</v>
      </c>
      <c r="K63" s="57">
        <v>1316.6</v>
      </c>
      <c r="L63" s="58" t="s">
        <v>112</v>
      </c>
      <c r="M63" s="32"/>
      <c r="N63" s="29" t="s">
        <v>108</v>
      </c>
    </row>
    <row r="64" spans="1:14" ht="72" x14ac:dyDescent="0.3">
      <c r="A64" s="37"/>
      <c r="B64" s="47"/>
      <c r="C64" s="29" t="s">
        <v>185</v>
      </c>
      <c r="D64" s="29" t="s">
        <v>187</v>
      </c>
      <c r="E64" s="49" t="s">
        <v>90</v>
      </c>
      <c r="F64" s="29" t="s">
        <v>188</v>
      </c>
      <c r="G64" s="57"/>
      <c r="H64" s="57"/>
      <c r="I64" s="57"/>
      <c r="J64" s="57">
        <v>1525.2</v>
      </c>
      <c r="K64" s="57">
        <v>1525.2</v>
      </c>
      <c r="L64" s="58" t="s">
        <v>112</v>
      </c>
      <c r="M64" s="32"/>
      <c r="N64" s="29" t="s">
        <v>113</v>
      </c>
    </row>
    <row r="65" spans="1:14" ht="34.799999999999997" customHeight="1" x14ac:dyDescent="0.3">
      <c r="A65" s="33" t="s">
        <v>189</v>
      </c>
      <c r="B65" s="33"/>
      <c r="C65" s="33"/>
      <c r="D65" s="33"/>
      <c r="E65" s="33"/>
      <c r="F65" s="33"/>
      <c r="G65" s="34">
        <f>SUM(G31:G64)</f>
        <v>0</v>
      </c>
      <c r="H65" s="34">
        <f>SUM(H31:H64)</f>
        <v>0</v>
      </c>
      <c r="I65" s="34">
        <f>SUM(I31:I64)</f>
        <v>0</v>
      </c>
      <c r="J65" s="34">
        <f>SUM(J31:J64)</f>
        <v>33086.699999999997</v>
      </c>
      <c r="K65" s="34">
        <f>SUM(K31:K64)</f>
        <v>33086.699999999997</v>
      </c>
      <c r="L65" s="35"/>
      <c r="M65" s="46"/>
      <c r="N65" s="70"/>
    </row>
    <row r="66" spans="1:14" ht="252" x14ac:dyDescent="0.3">
      <c r="A66" s="37" t="s">
        <v>190</v>
      </c>
      <c r="B66" s="47">
        <v>3132</v>
      </c>
      <c r="C66" s="29" t="s">
        <v>191</v>
      </c>
      <c r="D66" s="38" t="s">
        <v>192</v>
      </c>
      <c r="E66" s="38" t="s">
        <v>193</v>
      </c>
      <c r="F66" s="38" t="s">
        <v>194</v>
      </c>
      <c r="G66" s="39">
        <v>0</v>
      </c>
      <c r="H66" s="39">
        <v>0</v>
      </c>
      <c r="I66" s="39">
        <v>0</v>
      </c>
      <c r="J66" s="71">
        <v>1877</v>
      </c>
      <c r="K66" s="71">
        <f>J66</f>
        <v>1877</v>
      </c>
      <c r="L66" s="43" t="s">
        <v>195</v>
      </c>
      <c r="M66" s="43"/>
      <c r="N66" s="22" t="s">
        <v>196</v>
      </c>
    </row>
    <row r="67" spans="1:14" ht="162" x14ac:dyDescent="0.3">
      <c r="A67" s="37"/>
      <c r="B67" s="47"/>
      <c r="C67" s="29" t="s">
        <v>191</v>
      </c>
      <c r="D67" s="22" t="s">
        <v>197</v>
      </c>
      <c r="E67" s="38" t="s">
        <v>193</v>
      </c>
      <c r="F67" s="38" t="s">
        <v>198</v>
      </c>
      <c r="G67" s="39">
        <v>0</v>
      </c>
      <c r="H67" s="39">
        <v>0</v>
      </c>
      <c r="I67" s="39">
        <v>0</v>
      </c>
      <c r="J67" s="71">
        <v>400.1</v>
      </c>
      <c r="K67" s="71">
        <f t="shared" ref="K67:K68" si="4">J67</f>
        <v>400.1</v>
      </c>
      <c r="L67" s="43" t="s">
        <v>195</v>
      </c>
      <c r="M67" s="43"/>
      <c r="N67" s="22" t="s">
        <v>196</v>
      </c>
    </row>
    <row r="68" spans="1:14" ht="144" x14ac:dyDescent="0.3">
      <c r="A68" s="37"/>
      <c r="B68" s="47"/>
      <c r="C68" s="29" t="s">
        <v>191</v>
      </c>
      <c r="D68" s="38" t="s">
        <v>199</v>
      </c>
      <c r="E68" s="38" t="s">
        <v>193</v>
      </c>
      <c r="F68" s="38" t="s">
        <v>200</v>
      </c>
      <c r="G68" s="39">
        <v>0</v>
      </c>
      <c r="H68" s="39">
        <v>0</v>
      </c>
      <c r="I68" s="39">
        <v>0</v>
      </c>
      <c r="J68" s="71">
        <v>1546.5</v>
      </c>
      <c r="K68" s="71">
        <f t="shared" si="4"/>
        <v>1546.5</v>
      </c>
      <c r="L68" s="43" t="s">
        <v>195</v>
      </c>
      <c r="M68" s="43"/>
      <c r="N68" s="22" t="s">
        <v>201</v>
      </c>
    </row>
    <row r="69" spans="1:14" ht="43.2" customHeight="1" x14ac:dyDescent="0.3">
      <c r="A69" s="33" t="s">
        <v>202</v>
      </c>
      <c r="B69" s="33"/>
      <c r="C69" s="33"/>
      <c r="D69" s="33"/>
      <c r="E69" s="33"/>
      <c r="F69" s="33"/>
      <c r="G69" s="34">
        <f>SUM(G66:G68)</f>
        <v>0</v>
      </c>
      <c r="H69" s="34">
        <f>SUM(H66:H68)</f>
        <v>0</v>
      </c>
      <c r="I69" s="34">
        <f>SUM(I66:I68)</f>
        <v>0</v>
      </c>
      <c r="J69" s="34">
        <f>SUM(J66:J68)</f>
        <v>3823.6</v>
      </c>
      <c r="K69" s="34">
        <f>SUM(K66:K68)</f>
        <v>3823.6</v>
      </c>
      <c r="L69" s="35"/>
      <c r="M69" s="46"/>
      <c r="N69" s="36"/>
    </row>
    <row r="70" spans="1:14" ht="218.4" customHeight="1" x14ac:dyDescent="0.3">
      <c r="A70" s="72" t="s">
        <v>203</v>
      </c>
      <c r="B70" s="73">
        <v>3132</v>
      </c>
      <c r="C70" s="22" t="s">
        <v>204</v>
      </c>
      <c r="D70" s="74" t="s">
        <v>205</v>
      </c>
      <c r="E70" s="38" t="s">
        <v>193</v>
      </c>
      <c r="F70" s="75" t="s">
        <v>206</v>
      </c>
      <c r="G70" s="39">
        <v>0</v>
      </c>
      <c r="H70" s="39">
        <v>0</v>
      </c>
      <c r="I70" s="39">
        <v>0</v>
      </c>
      <c r="J70" s="76">
        <v>3998.4</v>
      </c>
      <c r="K70" s="76">
        <v>3998.4</v>
      </c>
      <c r="L70" s="43" t="s">
        <v>207</v>
      </c>
      <c r="M70" s="43"/>
      <c r="N70" s="22" t="s">
        <v>208</v>
      </c>
    </row>
    <row r="71" spans="1:14" ht="205.2" customHeight="1" x14ac:dyDescent="0.3">
      <c r="A71" s="72"/>
      <c r="B71" s="77"/>
      <c r="C71" s="22" t="s">
        <v>204</v>
      </c>
      <c r="D71" s="74" t="s">
        <v>209</v>
      </c>
      <c r="E71" s="38" t="s">
        <v>193</v>
      </c>
      <c r="F71" s="75" t="s">
        <v>160</v>
      </c>
      <c r="G71" s="39">
        <v>0</v>
      </c>
      <c r="H71" s="39">
        <v>0</v>
      </c>
      <c r="I71" s="39">
        <v>0</v>
      </c>
      <c r="J71" s="76">
        <v>324.60000000000002</v>
      </c>
      <c r="K71" s="76">
        <v>324.60000000000002</v>
      </c>
      <c r="L71" s="43" t="s">
        <v>207</v>
      </c>
      <c r="M71" s="43"/>
      <c r="N71" s="22" t="s">
        <v>210</v>
      </c>
    </row>
    <row r="72" spans="1:14" ht="126" x14ac:dyDescent="0.3">
      <c r="A72" s="72"/>
      <c r="B72" s="78">
        <v>3132</v>
      </c>
      <c r="C72" s="22" t="s">
        <v>204</v>
      </c>
      <c r="D72" s="74" t="s">
        <v>211</v>
      </c>
      <c r="E72" s="38" t="s">
        <v>193</v>
      </c>
      <c r="F72" s="75" t="s">
        <v>212</v>
      </c>
      <c r="G72" s="39">
        <v>0</v>
      </c>
      <c r="H72" s="39">
        <v>0</v>
      </c>
      <c r="I72" s="39">
        <v>0</v>
      </c>
      <c r="J72" s="76">
        <v>1557.8</v>
      </c>
      <c r="K72" s="76">
        <v>1557.8</v>
      </c>
      <c r="L72" s="43" t="s">
        <v>207</v>
      </c>
      <c r="M72" s="43"/>
      <c r="N72" s="22" t="s">
        <v>213</v>
      </c>
    </row>
    <row r="73" spans="1:14" ht="126" x14ac:dyDescent="0.3">
      <c r="A73" s="72"/>
      <c r="B73" s="78"/>
      <c r="C73" s="22" t="s">
        <v>204</v>
      </c>
      <c r="D73" s="74" t="s">
        <v>214</v>
      </c>
      <c r="E73" s="38" t="s">
        <v>193</v>
      </c>
      <c r="F73" s="75" t="s">
        <v>215</v>
      </c>
      <c r="G73" s="39">
        <v>0</v>
      </c>
      <c r="H73" s="39">
        <v>0</v>
      </c>
      <c r="I73" s="39">
        <v>0</v>
      </c>
      <c r="J73" s="76">
        <v>350.2</v>
      </c>
      <c r="K73" s="76">
        <v>350.2</v>
      </c>
      <c r="L73" s="43" t="s">
        <v>207</v>
      </c>
      <c r="M73" s="43"/>
      <c r="N73" s="22" t="s">
        <v>216</v>
      </c>
    </row>
    <row r="74" spans="1:14" ht="198" x14ac:dyDescent="0.3">
      <c r="A74" s="72"/>
      <c r="B74" s="78"/>
      <c r="C74" s="22" t="s">
        <v>204</v>
      </c>
      <c r="D74" s="79" t="s">
        <v>217</v>
      </c>
      <c r="E74" s="38" t="s">
        <v>193</v>
      </c>
      <c r="F74" s="75" t="s">
        <v>218</v>
      </c>
      <c r="G74" s="39">
        <v>0</v>
      </c>
      <c r="H74" s="39">
        <v>0</v>
      </c>
      <c r="I74" s="39">
        <v>0</v>
      </c>
      <c r="J74" s="76">
        <v>347.5</v>
      </c>
      <c r="K74" s="76">
        <v>347.5</v>
      </c>
      <c r="L74" s="43" t="s">
        <v>207</v>
      </c>
      <c r="M74" s="43"/>
      <c r="N74" s="80" t="s">
        <v>219</v>
      </c>
    </row>
    <row r="75" spans="1:14" ht="144" x14ac:dyDescent="0.3">
      <c r="A75" s="72"/>
      <c r="B75" s="78"/>
      <c r="C75" s="22" t="s">
        <v>220</v>
      </c>
      <c r="D75" s="38" t="s">
        <v>221</v>
      </c>
      <c r="E75" s="38" t="s">
        <v>193</v>
      </c>
      <c r="F75" s="75" t="s">
        <v>222</v>
      </c>
      <c r="G75" s="39">
        <v>0</v>
      </c>
      <c r="H75" s="39">
        <v>0</v>
      </c>
      <c r="I75" s="39">
        <v>0</v>
      </c>
      <c r="J75" s="76">
        <v>949.9</v>
      </c>
      <c r="K75" s="76">
        <v>949.9</v>
      </c>
      <c r="L75" s="43" t="s">
        <v>207</v>
      </c>
      <c r="M75" s="43"/>
      <c r="N75" s="22" t="s">
        <v>223</v>
      </c>
    </row>
    <row r="76" spans="1:14" ht="198" x14ac:dyDescent="0.3">
      <c r="A76" s="72"/>
      <c r="B76" s="78">
        <v>3132</v>
      </c>
      <c r="C76" s="22" t="s">
        <v>220</v>
      </c>
      <c r="D76" s="38" t="s">
        <v>224</v>
      </c>
      <c r="E76" s="38" t="s">
        <v>193</v>
      </c>
      <c r="F76" s="75" t="s">
        <v>225</v>
      </c>
      <c r="G76" s="39">
        <v>0</v>
      </c>
      <c r="H76" s="39">
        <v>0</v>
      </c>
      <c r="I76" s="39">
        <v>0</v>
      </c>
      <c r="J76" s="76">
        <v>1102.7</v>
      </c>
      <c r="K76" s="76">
        <v>1102.7</v>
      </c>
      <c r="L76" s="43" t="s">
        <v>207</v>
      </c>
      <c r="M76" s="43"/>
      <c r="N76" s="80" t="s">
        <v>226</v>
      </c>
    </row>
    <row r="77" spans="1:14" ht="180" x14ac:dyDescent="0.3">
      <c r="A77" s="72"/>
      <c r="B77" s="78"/>
      <c r="C77" s="22" t="s">
        <v>220</v>
      </c>
      <c r="D77" s="38" t="s">
        <v>227</v>
      </c>
      <c r="E77" s="38" t="s">
        <v>193</v>
      </c>
      <c r="F77" s="75" t="s">
        <v>228</v>
      </c>
      <c r="G77" s="39">
        <v>0</v>
      </c>
      <c r="H77" s="39">
        <v>0</v>
      </c>
      <c r="I77" s="39">
        <v>0</v>
      </c>
      <c r="J77" s="76">
        <v>1732.6</v>
      </c>
      <c r="K77" s="76">
        <v>1732.6</v>
      </c>
      <c r="L77" s="43" t="s">
        <v>207</v>
      </c>
      <c r="M77" s="43"/>
      <c r="N77" s="80" t="s">
        <v>229</v>
      </c>
    </row>
    <row r="78" spans="1:14" ht="198" x14ac:dyDescent="0.3">
      <c r="A78" s="72"/>
      <c r="B78" s="78"/>
      <c r="C78" s="22" t="s">
        <v>220</v>
      </c>
      <c r="D78" s="22" t="s">
        <v>230</v>
      </c>
      <c r="E78" s="38" t="s">
        <v>193</v>
      </c>
      <c r="F78" s="75" t="s">
        <v>231</v>
      </c>
      <c r="G78" s="39">
        <v>0</v>
      </c>
      <c r="H78" s="39">
        <v>0</v>
      </c>
      <c r="I78" s="39">
        <v>0</v>
      </c>
      <c r="J78" s="76">
        <v>250.6</v>
      </c>
      <c r="K78" s="76">
        <v>250.6</v>
      </c>
      <c r="L78" s="43" t="s">
        <v>207</v>
      </c>
      <c r="M78" s="43"/>
      <c r="N78" s="80" t="s">
        <v>232</v>
      </c>
    </row>
    <row r="79" spans="1:14" ht="162" x14ac:dyDescent="0.3">
      <c r="A79" s="72"/>
      <c r="B79" s="78"/>
      <c r="C79" s="22" t="s">
        <v>220</v>
      </c>
      <c r="D79" s="22" t="s">
        <v>233</v>
      </c>
      <c r="E79" s="38" t="s">
        <v>193</v>
      </c>
      <c r="F79" s="75" t="s">
        <v>234</v>
      </c>
      <c r="G79" s="39">
        <v>0</v>
      </c>
      <c r="H79" s="39">
        <v>0</v>
      </c>
      <c r="I79" s="39">
        <v>0</v>
      </c>
      <c r="J79" s="76">
        <v>521.79999999999995</v>
      </c>
      <c r="K79" s="76">
        <v>521.79999999999995</v>
      </c>
      <c r="L79" s="43" t="s">
        <v>207</v>
      </c>
      <c r="M79" s="43"/>
      <c r="N79" s="22" t="s">
        <v>235</v>
      </c>
    </row>
    <row r="80" spans="1:14" ht="180" x14ac:dyDescent="0.3">
      <c r="A80" s="72"/>
      <c r="B80" s="78">
        <v>3143</v>
      </c>
      <c r="C80" s="22" t="s">
        <v>236</v>
      </c>
      <c r="D80" s="38" t="s">
        <v>237</v>
      </c>
      <c r="E80" s="38" t="s">
        <v>193</v>
      </c>
      <c r="F80" s="75" t="s">
        <v>238</v>
      </c>
      <c r="G80" s="39">
        <v>0</v>
      </c>
      <c r="H80" s="39">
        <v>0</v>
      </c>
      <c r="I80" s="39">
        <v>0</v>
      </c>
      <c r="J80" s="76">
        <v>405.4</v>
      </c>
      <c r="K80" s="76">
        <v>405.4</v>
      </c>
      <c r="L80" s="43" t="s">
        <v>207</v>
      </c>
      <c r="M80" s="43"/>
      <c r="N80" s="22" t="s">
        <v>223</v>
      </c>
    </row>
    <row r="81" spans="1:14" ht="399" customHeight="1" x14ac:dyDescent="0.3">
      <c r="A81" s="72"/>
      <c r="B81" s="78"/>
      <c r="C81" s="22" t="s">
        <v>236</v>
      </c>
      <c r="D81" s="22" t="s">
        <v>239</v>
      </c>
      <c r="E81" s="38" t="s">
        <v>193</v>
      </c>
      <c r="F81" s="75" t="s">
        <v>240</v>
      </c>
      <c r="G81" s="39"/>
      <c r="H81" s="39"/>
      <c r="I81" s="39"/>
      <c r="J81" s="76">
        <v>677.2</v>
      </c>
      <c r="K81" s="76">
        <v>677.2</v>
      </c>
      <c r="L81" s="43" t="s">
        <v>207</v>
      </c>
      <c r="M81" s="43"/>
      <c r="N81" s="80" t="s">
        <v>241</v>
      </c>
    </row>
    <row r="82" spans="1:14" ht="261.60000000000002" customHeight="1" x14ac:dyDescent="0.3">
      <c r="A82" s="72"/>
      <c r="B82" s="78"/>
      <c r="C82" s="22" t="s">
        <v>236</v>
      </c>
      <c r="D82" s="22" t="s">
        <v>242</v>
      </c>
      <c r="E82" s="38" t="s">
        <v>193</v>
      </c>
      <c r="F82" s="75" t="s">
        <v>243</v>
      </c>
      <c r="G82" s="39"/>
      <c r="H82" s="39"/>
      <c r="I82" s="39"/>
      <c r="J82" s="76">
        <v>170</v>
      </c>
      <c r="K82" s="76">
        <v>170</v>
      </c>
      <c r="L82" s="43" t="s">
        <v>207</v>
      </c>
      <c r="M82" s="43"/>
      <c r="N82" s="80" t="s">
        <v>241</v>
      </c>
    </row>
    <row r="83" spans="1:14" ht="108" x14ac:dyDescent="0.3">
      <c r="A83" s="72"/>
      <c r="B83" s="81">
        <v>3132</v>
      </c>
      <c r="C83" s="22" t="s">
        <v>244</v>
      </c>
      <c r="D83" s="38" t="s">
        <v>245</v>
      </c>
      <c r="E83" s="38" t="s">
        <v>193</v>
      </c>
      <c r="F83" s="75" t="s">
        <v>246</v>
      </c>
      <c r="G83" s="39">
        <v>0</v>
      </c>
      <c r="H83" s="39">
        <v>0</v>
      </c>
      <c r="I83" s="39">
        <v>0</v>
      </c>
      <c r="J83" s="76">
        <v>132.80000000000001</v>
      </c>
      <c r="K83" s="76">
        <v>132.80000000000001</v>
      </c>
      <c r="L83" s="43" t="s">
        <v>207</v>
      </c>
      <c r="M83" s="43"/>
      <c r="N83" s="22" t="s">
        <v>247</v>
      </c>
    </row>
    <row r="84" spans="1:14" ht="35.4" customHeight="1" x14ac:dyDescent="0.3">
      <c r="A84" s="33" t="s">
        <v>248</v>
      </c>
      <c r="B84" s="33"/>
      <c r="C84" s="33"/>
      <c r="D84" s="33"/>
      <c r="E84" s="33"/>
      <c r="F84" s="33"/>
      <c r="G84" s="34">
        <f>SUM(G70:G83)</f>
        <v>0</v>
      </c>
      <c r="H84" s="34">
        <f>SUM(H70:H83)</f>
        <v>0</v>
      </c>
      <c r="I84" s="34">
        <f>SUM(I70:I83)</f>
        <v>0</v>
      </c>
      <c r="J84" s="34">
        <f>SUM(J70:J83)</f>
        <v>12521.5</v>
      </c>
      <c r="K84" s="34">
        <f>SUM(K70:K83)</f>
        <v>12521.5</v>
      </c>
      <c r="L84" s="46"/>
      <c r="M84" s="46"/>
      <c r="N84" s="36"/>
    </row>
    <row r="85" spans="1:14" ht="54" x14ac:dyDescent="0.3">
      <c r="A85" s="37" t="s">
        <v>249</v>
      </c>
      <c r="B85" s="55">
        <v>3132</v>
      </c>
      <c r="C85" s="55" t="s">
        <v>250</v>
      </c>
      <c r="D85" s="30" t="s">
        <v>251</v>
      </c>
      <c r="E85" s="82" t="s">
        <v>252</v>
      </c>
      <c r="F85" s="82" t="s">
        <v>253</v>
      </c>
      <c r="G85" s="83"/>
      <c r="H85" s="31"/>
      <c r="I85" s="31"/>
      <c r="J85" s="83">
        <v>588.88800000000003</v>
      </c>
      <c r="K85" s="83">
        <v>588.88800000000003</v>
      </c>
      <c r="L85" s="32" t="s">
        <v>254</v>
      </c>
      <c r="M85" s="32" t="s">
        <v>255</v>
      </c>
      <c r="N85" s="47" t="s">
        <v>256</v>
      </c>
    </row>
    <row r="86" spans="1:14" ht="54" x14ac:dyDescent="0.3">
      <c r="A86" s="37"/>
      <c r="B86" s="59"/>
      <c r="C86" s="59"/>
      <c r="D86" s="30" t="s">
        <v>257</v>
      </c>
      <c r="E86" s="82" t="s">
        <v>252</v>
      </c>
      <c r="F86" s="82">
        <v>4</v>
      </c>
      <c r="G86" s="83"/>
      <c r="H86" s="31"/>
      <c r="I86" s="31"/>
      <c r="J86" s="83">
        <v>98.084400000000002</v>
      </c>
      <c r="K86" s="83">
        <v>98.084400000000002</v>
      </c>
      <c r="L86" s="32" t="s">
        <v>254</v>
      </c>
      <c r="M86" s="32" t="s">
        <v>255</v>
      </c>
      <c r="N86" s="47"/>
    </row>
    <row r="87" spans="1:14" ht="54" x14ac:dyDescent="0.3">
      <c r="A87" s="37"/>
      <c r="B87" s="59"/>
      <c r="C87" s="59"/>
      <c r="D87" s="82" t="s">
        <v>137</v>
      </c>
      <c r="E87" s="82" t="s">
        <v>252</v>
      </c>
      <c r="F87" s="82" t="s">
        <v>258</v>
      </c>
      <c r="G87" s="83"/>
      <c r="H87" s="31"/>
      <c r="I87" s="31"/>
      <c r="J87" s="83">
        <v>527.43600000000004</v>
      </c>
      <c r="K87" s="83">
        <v>527.43600000000004</v>
      </c>
      <c r="L87" s="32" t="s">
        <v>254</v>
      </c>
      <c r="M87" s="32" t="s">
        <v>255</v>
      </c>
      <c r="N87" s="47"/>
    </row>
    <row r="88" spans="1:14" ht="54" x14ac:dyDescent="0.3">
      <c r="A88" s="37"/>
      <c r="B88" s="64"/>
      <c r="C88" s="64"/>
      <c r="D88" s="30" t="s">
        <v>259</v>
      </c>
      <c r="E88" s="82" t="s">
        <v>252</v>
      </c>
      <c r="F88" s="82" t="s">
        <v>260</v>
      </c>
      <c r="G88" s="83"/>
      <c r="H88" s="31"/>
      <c r="I88" s="31"/>
      <c r="J88" s="83">
        <v>638.10360000000003</v>
      </c>
      <c r="K88" s="83">
        <v>638.10360000000003</v>
      </c>
      <c r="L88" s="32" t="s">
        <v>254</v>
      </c>
      <c r="M88" s="32" t="s">
        <v>255</v>
      </c>
      <c r="N88" s="47"/>
    </row>
    <row r="89" spans="1:14" ht="43.8" customHeight="1" x14ac:dyDescent="0.3">
      <c r="A89" s="33" t="s">
        <v>261</v>
      </c>
      <c r="B89" s="33"/>
      <c r="C89" s="33"/>
      <c r="D89" s="33"/>
      <c r="E89" s="33"/>
      <c r="F89" s="33"/>
      <c r="G89" s="34">
        <f>SUM(G85:G88)</f>
        <v>0</v>
      </c>
      <c r="H89" s="34">
        <f>SUM(H85:H88)</f>
        <v>0</v>
      </c>
      <c r="I89" s="34">
        <f>SUM(I85:I88)</f>
        <v>0</v>
      </c>
      <c r="J89" s="34">
        <f>SUM(J85:J88)</f>
        <v>1852.5120000000002</v>
      </c>
      <c r="K89" s="34">
        <f>SUM(K85:K88)</f>
        <v>1852.5120000000002</v>
      </c>
      <c r="L89" s="35"/>
      <c r="M89" s="35"/>
      <c r="N89" s="40"/>
    </row>
    <row r="90" spans="1:14" x14ac:dyDescent="0.3">
      <c r="A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4" x14ac:dyDescent="0.3">
      <c r="A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4" x14ac:dyDescent="0.3">
      <c r="A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1:14" x14ac:dyDescent="0.3">
      <c r="A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4" x14ac:dyDescent="0.3">
      <c r="A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1:14" x14ac:dyDescent="0.3">
      <c r="A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4" x14ac:dyDescent="0.3">
      <c r="A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x14ac:dyDescent="0.3">
      <c r="A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x14ac:dyDescent="0.3">
      <c r="A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x14ac:dyDescent="0.3">
      <c r="A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x14ac:dyDescent="0.3">
      <c r="A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1:13" x14ac:dyDescent="0.3">
      <c r="A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1:13" x14ac:dyDescent="0.3">
      <c r="A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1:13" x14ac:dyDescent="0.3">
      <c r="A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x14ac:dyDescent="0.3">
      <c r="A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x14ac:dyDescent="0.3">
      <c r="A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3" x14ac:dyDescent="0.3">
      <c r="A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1:13" x14ac:dyDescent="0.3">
      <c r="A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1:13" x14ac:dyDescent="0.3">
      <c r="A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x14ac:dyDescent="0.3">
      <c r="A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 x14ac:dyDescent="0.3">
      <c r="A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x14ac:dyDescent="0.3">
      <c r="A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1:13" x14ac:dyDescent="0.3">
      <c r="A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1:13" x14ac:dyDescent="0.3">
      <c r="A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13" x14ac:dyDescent="0.3">
      <c r="A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1:13" x14ac:dyDescent="0.3">
      <c r="A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1:13" x14ac:dyDescent="0.3">
      <c r="A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1:13" x14ac:dyDescent="0.3">
      <c r="A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1:13" x14ac:dyDescent="0.3">
      <c r="A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1:13" x14ac:dyDescent="0.3">
      <c r="A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13" x14ac:dyDescent="0.3">
      <c r="A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1:13" x14ac:dyDescent="0.3">
      <c r="A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1:13" x14ac:dyDescent="0.3">
      <c r="A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1:13" x14ac:dyDescent="0.3">
      <c r="A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 x14ac:dyDescent="0.3">
      <c r="A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1:13" x14ac:dyDescent="0.3">
      <c r="A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1:13" x14ac:dyDescent="0.3">
      <c r="A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1:13" x14ac:dyDescent="0.3">
      <c r="A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1:13" x14ac:dyDescent="0.3">
      <c r="A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1:13" x14ac:dyDescent="0.3">
      <c r="A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1:13" x14ac:dyDescent="0.3">
      <c r="A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1:13" x14ac:dyDescent="0.3">
      <c r="A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1:13" x14ac:dyDescent="0.3">
      <c r="A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1:13" x14ac:dyDescent="0.3">
      <c r="A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1:13" x14ac:dyDescent="0.3">
      <c r="A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1:13" x14ac:dyDescent="0.3">
      <c r="A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1:13" x14ac:dyDescent="0.3">
      <c r="A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 x14ac:dyDescent="0.3">
      <c r="A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1:13" x14ac:dyDescent="0.3">
      <c r="A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1:13" x14ac:dyDescent="0.3">
      <c r="A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1:13" x14ac:dyDescent="0.3">
      <c r="A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 x14ac:dyDescent="0.3">
      <c r="A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x14ac:dyDescent="0.3">
      <c r="A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13" x14ac:dyDescent="0.3">
      <c r="A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1:13" x14ac:dyDescent="0.3">
      <c r="A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1:13" x14ac:dyDescent="0.3">
      <c r="A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1:13" x14ac:dyDescent="0.3">
      <c r="A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</sheetData>
  <mergeCells count="54">
    <mergeCell ref="A84:F84"/>
    <mergeCell ref="A85:A88"/>
    <mergeCell ref="B85:B88"/>
    <mergeCell ref="C85:C88"/>
    <mergeCell ref="N85:N88"/>
    <mergeCell ref="A89:F89"/>
    <mergeCell ref="A65:F65"/>
    <mergeCell ref="A66:A68"/>
    <mergeCell ref="B66:B68"/>
    <mergeCell ref="A69:F69"/>
    <mergeCell ref="A70:A83"/>
    <mergeCell ref="B72:B75"/>
    <mergeCell ref="B76:B79"/>
    <mergeCell ref="B80:B82"/>
    <mergeCell ref="A27:F27"/>
    <mergeCell ref="A28:F28"/>
    <mergeCell ref="A30:F30"/>
    <mergeCell ref="A31:A64"/>
    <mergeCell ref="B31:B40"/>
    <mergeCell ref="B41:B49"/>
    <mergeCell ref="B50:B58"/>
    <mergeCell ref="B59:B64"/>
    <mergeCell ref="A17:A18"/>
    <mergeCell ref="A19:F19"/>
    <mergeCell ref="A20:A21"/>
    <mergeCell ref="B20:B21"/>
    <mergeCell ref="A22:F22"/>
    <mergeCell ref="A23:A26"/>
    <mergeCell ref="B23:B26"/>
    <mergeCell ref="C23:C26"/>
    <mergeCell ref="A8:D8"/>
    <mergeCell ref="A9:D9"/>
    <mergeCell ref="A10:D10"/>
    <mergeCell ref="A13:N13"/>
    <mergeCell ref="A14:F14"/>
    <mergeCell ref="A16:F16"/>
    <mergeCell ref="J4:K4"/>
    <mergeCell ref="L4:L6"/>
    <mergeCell ref="M4:M6"/>
    <mergeCell ref="N4:N6"/>
    <mergeCell ref="H5:H6"/>
    <mergeCell ref="I5:I6"/>
    <mergeCell ref="J5:J6"/>
    <mergeCell ref="K5:K6"/>
    <mergeCell ref="A1:N1"/>
    <mergeCell ref="B2:N2"/>
    <mergeCell ref="A4:A6"/>
    <mergeCell ref="B4:B6"/>
    <mergeCell ref="C4:C6"/>
    <mergeCell ref="D4:D6"/>
    <mergeCell ref="E4:E6"/>
    <mergeCell ref="F4:F6"/>
    <mergeCell ref="G4:G6"/>
    <mergeCell ref="H4:I4"/>
  </mergeCells>
  <pageMargins left="0.31496062992125984" right="0.11811023622047245" top="0.35433070866141736" bottom="0.15748031496062992" header="0.31496062992125984" footer="0.31496062992125984"/>
  <pageSetup paperSize="9" scale="50" fitToHeight="17" orientation="landscape" r:id="rId1"/>
  <rowBreaks count="9" manualBreakCount="9">
    <brk id="22" max="13" man="1"/>
    <brk id="30" max="13" man="1"/>
    <brk id="40" max="13" man="1"/>
    <brk id="49" max="13" man="1"/>
    <brk id="58" max="13" man="1"/>
    <brk id="66" max="13" man="1"/>
    <brk id="71" max="13" man="1"/>
    <brk id="75" max="13" man="1"/>
    <brk id="8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 кап.</vt:lpstr>
      <vt:lpstr>'2021 кап.'!Заголовки_для_печати</vt:lpstr>
      <vt:lpstr>'2021 кап.'!Область_печати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root</cp:lastModifiedBy>
  <dcterms:created xsi:type="dcterms:W3CDTF">2020-08-28T11:49:32Z</dcterms:created>
  <dcterms:modified xsi:type="dcterms:W3CDTF">2020-08-28T11:52:21Z</dcterms:modified>
</cp:coreProperties>
</file>